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5955" yWindow="-15" windowWidth="5985" windowHeight="6600"/>
  </bookViews>
  <sheets>
    <sheet name="Sayfa1" sheetId="1" r:id="rId1"/>
    <sheet name="Sayfa2" sheetId="2" r:id="rId2"/>
    <sheet name="Sayfa3" sheetId="3" r:id="rId3"/>
  </sheets>
  <definedNames>
    <definedName name="_xlnm.Print_Area" localSheetId="0">Sayfa1!$A$1:$E$46</definedName>
  </definedNames>
  <calcPr calcId="145621"/>
</workbook>
</file>

<file path=xl/calcChain.xml><?xml version="1.0" encoding="utf-8"?>
<calcChain xmlns="http://schemas.openxmlformats.org/spreadsheetml/2006/main">
  <c r="D34" i="1" l="1"/>
  <c r="D33" i="1"/>
  <c r="D32" i="1"/>
  <c r="D31" i="1"/>
  <c r="B34" i="1"/>
  <c r="B33" i="1"/>
  <c r="B32" i="1"/>
  <c r="B31" i="1"/>
  <c r="A4" i="1"/>
  <c r="A5" i="1" s="1"/>
  <c r="B4" i="1"/>
  <c r="D4" i="1" s="1"/>
  <c r="B3" i="1"/>
  <c r="D3" i="1" s="1"/>
  <c r="C39" i="1"/>
  <c r="C38" i="1"/>
  <c r="D37" i="1"/>
  <c r="B37" i="1"/>
  <c r="O38" i="2"/>
  <c r="L38" i="2"/>
  <c r="I38" i="2"/>
  <c r="F38" i="2"/>
  <c r="C38" i="2"/>
  <c r="O37" i="2"/>
  <c r="L37" i="2"/>
  <c r="I37" i="2"/>
  <c r="F37" i="2"/>
  <c r="C37" i="2"/>
  <c r="O36" i="2"/>
  <c r="N36" i="2"/>
  <c r="L36" i="2"/>
  <c r="K36" i="2"/>
  <c r="I36" i="2"/>
  <c r="H36" i="2"/>
  <c r="F36" i="2"/>
  <c r="E36" i="2"/>
  <c r="C36" i="2"/>
  <c r="B36" i="2"/>
  <c r="O33" i="2"/>
  <c r="N33" i="2"/>
  <c r="L33" i="2"/>
  <c r="K33" i="2"/>
  <c r="I33" i="2"/>
  <c r="H33" i="2"/>
  <c r="F33" i="2"/>
  <c r="E33" i="2"/>
  <c r="C33" i="2"/>
  <c r="B33" i="2"/>
  <c r="O32" i="2"/>
  <c r="N32" i="2"/>
  <c r="L32" i="2"/>
  <c r="K32" i="2"/>
  <c r="I32" i="2"/>
  <c r="H32" i="2"/>
  <c r="F32" i="2"/>
  <c r="E32" i="2"/>
  <c r="C32" i="2"/>
  <c r="B32" i="2"/>
  <c r="O31" i="2"/>
  <c r="N31" i="2"/>
  <c r="L31" i="2"/>
  <c r="K31" i="2"/>
  <c r="I31" i="2"/>
  <c r="H31" i="2"/>
  <c r="F31" i="2"/>
  <c r="E31" i="2"/>
  <c r="C31" i="2"/>
  <c r="B31" i="2"/>
  <c r="O30" i="2"/>
  <c r="N30" i="2"/>
  <c r="L30" i="2"/>
  <c r="K30" i="2"/>
  <c r="I30" i="2"/>
  <c r="H30" i="2"/>
  <c r="F30" i="2"/>
  <c r="E30" i="2"/>
  <c r="C30" i="2"/>
  <c r="B30" i="2"/>
  <c r="M4" i="2"/>
  <c r="M5" i="2"/>
  <c r="M6" i="2" s="1"/>
  <c r="M7" i="2" s="1"/>
  <c r="J4" i="2"/>
  <c r="J5" i="2" s="1"/>
  <c r="G4" i="2"/>
  <c r="G5" i="2"/>
  <c r="G6" i="2" s="1"/>
  <c r="G7" i="2" s="1"/>
  <c r="D4" i="2"/>
  <c r="D5" i="2" s="1"/>
  <c r="A4" i="2"/>
  <c r="A5" i="2"/>
  <c r="A6" i="2" s="1"/>
  <c r="A7" i="2" s="1"/>
  <c r="N6" i="2"/>
  <c r="O6" i="2" s="1"/>
  <c r="B6" i="2"/>
  <c r="C6" i="2" s="1"/>
  <c r="H5" i="2"/>
  <c r="I5" i="2" s="1"/>
  <c r="N4" i="2"/>
  <c r="O4" i="2" s="1"/>
  <c r="H4" i="2"/>
  <c r="I4" i="2" s="1"/>
  <c r="B4" i="2"/>
  <c r="C4" i="2" s="1"/>
  <c r="N3" i="2"/>
  <c r="O3" i="2" s="1"/>
  <c r="K3" i="2"/>
  <c r="L3" i="2" s="1"/>
  <c r="H3" i="2"/>
  <c r="I3" i="2" s="1"/>
  <c r="E3" i="2"/>
  <c r="F3" i="2" s="1"/>
  <c r="B3" i="2"/>
  <c r="C3" i="2" s="1"/>
  <c r="A6" i="1" l="1"/>
  <c r="B5" i="1"/>
  <c r="D5" i="1" s="1"/>
  <c r="J6" i="2"/>
  <c r="K5" i="2"/>
  <c r="L5" i="2" s="1"/>
  <c r="D6" i="2"/>
  <c r="E5" i="2"/>
  <c r="F5" i="2" s="1"/>
  <c r="B6" i="1"/>
  <c r="D6" i="1" s="1"/>
  <c r="A7" i="1"/>
  <c r="K4" i="2"/>
  <c r="L4" i="2" s="1"/>
  <c r="H6" i="2"/>
  <c r="I6" i="2" s="1"/>
  <c r="E4" i="2"/>
  <c r="F4" i="2" s="1"/>
  <c r="B5" i="2"/>
  <c r="C5" i="2" s="1"/>
  <c r="N5" i="2"/>
  <c r="O5" i="2" s="1"/>
  <c r="A8" i="2"/>
  <c r="B7" i="2"/>
  <c r="C7" i="2" s="1"/>
  <c r="G8" i="2"/>
  <c r="H7" i="2"/>
  <c r="I7" i="2" s="1"/>
  <c r="M8" i="2"/>
  <c r="N7" i="2"/>
  <c r="O7" i="2" s="1"/>
  <c r="D7" i="2" l="1"/>
  <c r="E6" i="2"/>
  <c r="F6" i="2" s="1"/>
  <c r="A8" i="1"/>
  <c r="B7" i="1"/>
  <c r="D7" i="1" s="1"/>
  <c r="J7" i="2"/>
  <c r="K6" i="2"/>
  <c r="L6" i="2" s="1"/>
  <c r="M9" i="2"/>
  <c r="N8" i="2"/>
  <c r="O8" i="2" s="1"/>
  <c r="G9" i="2"/>
  <c r="H8" i="2"/>
  <c r="I8" i="2" s="1"/>
  <c r="A9" i="2"/>
  <c r="B8" i="2"/>
  <c r="C8" i="2" s="1"/>
  <c r="B8" i="1" l="1"/>
  <c r="D8" i="1" s="1"/>
  <c r="A9" i="1"/>
  <c r="J8" i="2"/>
  <c r="K7" i="2"/>
  <c r="L7" i="2" s="1"/>
  <c r="D8" i="2"/>
  <c r="E7" i="2"/>
  <c r="F7" i="2" s="1"/>
  <c r="A10" i="2"/>
  <c r="B9" i="2"/>
  <c r="C9" i="2" s="1"/>
  <c r="G10" i="2"/>
  <c r="H9" i="2"/>
  <c r="I9" i="2" s="1"/>
  <c r="M10" i="2"/>
  <c r="N9" i="2"/>
  <c r="O9" i="2" s="1"/>
  <c r="J9" i="2" l="1"/>
  <c r="K8" i="2"/>
  <c r="L8" i="2" s="1"/>
  <c r="A10" i="1"/>
  <c r="B9" i="1"/>
  <c r="D9" i="1" s="1"/>
  <c r="D9" i="2"/>
  <c r="E8" i="2"/>
  <c r="F8" i="2" s="1"/>
  <c r="M11" i="2"/>
  <c r="N10" i="2"/>
  <c r="O10" i="2" s="1"/>
  <c r="G11" i="2"/>
  <c r="H10" i="2"/>
  <c r="I10" i="2" s="1"/>
  <c r="A11" i="2"/>
  <c r="B10" i="2"/>
  <c r="C10" i="2" s="1"/>
  <c r="B10" i="1" l="1"/>
  <c r="D10" i="1" s="1"/>
  <c r="A11" i="1"/>
  <c r="D10" i="2"/>
  <c r="E9" i="2"/>
  <c r="F9" i="2" s="1"/>
  <c r="J10" i="2"/>
  <c r="K9" i="2"/>
  <c r="L9" i="2" s="1"/>
  <c r="A12" i="2"/>
  <c r="B11" i="2"/>
  <c r="C11" i="2" s="1"/>
  <c r="G12" i="2"/>
  <c r="H11" i="2"/>
  <c r="I11" i="2" s="1"/>
  <c r="M12" i="2"/>
  <c r="N11" i="2"/>
  <c r="O11" i="2" s="1"/>
  <c r="D11" i="2" l="1"/>
  <c r="E10" i="2"/>
  <c r="F10" i="2" s="1"/>
  <c r="A12" i="1"/>
  <c r="B11" i="1"/>
  <c r="D11" i="1" s="1"/>
  <c r="J11" i="2"/>
  <c r="K10" i="2"/>
  <c r="L10" i="2" s="1"/>
  <c r="M13" i="2"/>
  <c r="N12" i="2"/>
  <c r="O12" i="2" s="1"/>
  <c r="G13" i="2"/>
  <c r="H12" i="2"/>
  <c r="I12" i="2" s="1"/>
  <c r="A13" i="2"/>
  <c r="B12" i="2"/>
  <c r="C12" i="2" s="1"/>
  <c r="B12" i="1" l="1"/>
  <c r="D12" i="1" s="1"/>
  <c r="A13" i="1"/>
  <c r="J12" i="2"/>
  <c r="K11" i="2"/>
  <c r="L11" i="2" s="1"/>
  <c r="D12" i="2"/>
  <c r="E11" i="2"/>
  <c r="F11" i="2" s="1"/>
  <c r="A14" i="2"/>
  <c r="B13" i="2"/>
  <c r="C13" i="2" s="1"/>
  <c r="G14" i="2"/>
  <c r="H13" i="2"/>
  <c r="I13" i="2" s="1"/>
  <c r="M14" i="2"/>
  <c r="N13" i="2"/>
  <c r="O13" i="2" s="1"/>
  <c r="J13" i="2" l="1"/>
  <c r="K12" i="2"/>
  <c r="L12" i="2" s="1"/>
  <c r="A14" i="1"/>
  <c r="B13" i="1"/>
  <c r="D13" i="1" s="1"/>
  <c r="D13" i="2"/>
  <c r="E12" i="2"/>
  <c r="F12" i="2" s="1"/>
  <c r="N14" i="2"/>
  <c r="O14" i="2" s="1"/>
  <c r="M15" i="2"/>
  <c r="G15" i="2"/>
  <c r="H14" i="2"/>
  <c r="I14" i="2" s="1"/>
  <c r="A15" i="2"/>
  <c r="B14" i="2"/>
  <c r="C14" i="2" s="1"/>
  <c r="B14" i="1" l="1"/>
  <c r="D14" i="1" s="1"/>
  <c r="A15" i="1"/>
  <c r="D14" i="2"/>
  <c r="E13" i="2"/>
  <c r="F13" i="2" s="1"/>
  <c r="J14" i="2"/>
  <c r="K13" i="2"/>
  <c r="L13" i="2" s="1"/>
  <c r="A16" i="2"/>
  <c r="B15" i="2"/>
  <c r="C15" i="2" s="1"/>
  <c r="G16" i="2"/>
  <c r="H15" i="2"/>
  <c r="I15" i="2" s="1"/>
  <c r="M16" i="2"/>
  <c r="N15" i="2"/>
  <c r="O15" i="2" s="1"/>
  <c r="D15" i="2" l="1"/>
  <c r="E14" i="2"/>
  <c r="F14" i="2" s="1"/>
  <c r="A16" i="1"/>
  <c r="B15" i="1"/>
  <c r="D15" i="1" s="1"/>
  <c r="J15" i="2"/>
  <c r="K14" i="2"/>
  <c r="L14" i="2" s="1"/>
  <c r="N16" i="2"/>
  <c r="O16" i="2" s="1"/>
  <c r="M17" i="2"/>
  <c r="H16" i="2"/>
  <c r="I16" i="2" s="1"/>
  <c r="G17" i="2"/>
  <c r="B16" i="2"/>
  <c r="C16" i="2" s="1"/>
  <c r="A17" i="2"/>
  <c r="B16" i="1" l="1"/>
  <c r="D16" i="1" s="1"/>
  <c r="A17" i="1"/>
  <c r="J16" i="2"/>
  <c r="K15" i="2"/>
  <c r="L15" i="2" s="1"/>
  <c r="D16" i="2"/>
  <c r="E15" i="2"/>
  <c r="F15" i="2" s="1"/>
  <c r="A18" i="2"/>
  <c r="B17" i="2"/>
  <c r="C17" i="2" s="1"/>
  <c r="G18" i="2"/>
  <c r="H17" i="2"/>
  <c r="I17" i="2" s="1"/>
  <c r="M18" i="2"/>
  <c r="N17" i="2"/>
  <c r="O17" i="2" s="1"/>
  <c r="K16" i="2" l="1"/>
  <c r="L16" i="2" s="1"/>
  <c r="J17" i="2"/>
  <c r="A18" i="1"/>
  <c r="B17" i="1"/>
  <c r="D17" i="1" s="1"/>
  <c r="E16" i="2"/>
  <c r="F16" i="2" s="1"/>
  <c r="D17" i="2"/>
  <c r="N18" i="2"/>
  <c r="O18" i="2" s="1"/>
  <c r="M19" i="2"/>
  <c r="H18" i="2"/>
  <c r="I18" i="2" s="1"/>
  <c r="G19" i="2"/>
  <c r="B18" i="2"/>
  <c r="C18" i="2" s="1"/>
  <c r="A19" i="2"/>
  <c r="B18" i="1" l="1"/>
  <c r="D18" i="1" s="1"/>
  <c r="A19" i="1"/>
  <c r="D18" i="2"/>
  <c r="E17" i="2"/>
  <c r="F17" i="2" s="1"/>
  <c r="J18" i="2"/>
  <c r="K17" i="2"/>
  <c r="L17" i="2" s="1"/>
  <c r="A20" i="2"/>
  <c r="B19" i="2"/>
  <c r="C19" i="2" s="1"/>
  <c r="G20" i="2"/>
  <c r="H19" i="2"/>
  <c r="I19" i="2" s="1"/>
  <c r="M20" i="2"/>
  <c r="N19" i="2"/>
  <c r="O19" i="2" s="1"/>
  <c r="E18" i="2" l="1"/>
  <c r="F18" i="2" s="1"/>
  <c r="D19" i="2"/>
  <c r="A20" i="1"/>
  <c r="B19" i="1"/>
  <c r="D19" i="1" s="1"/>
  <c r="K18" i="2"/>
  <c r="L18" i="2" s="1"/>
  <c r="J19" i="2"/>
  <c r="N20" i="2"/>
  <c r="O20" i="2" s="1"/>
  <c r="M21" i="2"/>
  <c r="H20" i="2"/>
  <c r="I20" i="2" s="1"/>
  <c r="G21" i="2"/>
  <c r="B20" i="2"/>
  <c r="C20" i="2" s="1"/>
  <c r="A21" i="2"/>
  <c r="B20" i="1" l="1"/>
  <c r="D20" i="1" s="1"/>
  <c r="A21" i="1"/>
  <c r="J20" i="2"/>
  <c r="K19" i="2"/>
  <c r="L19" i="2" s="1"/>
  <c r="D20" i="2"/>
  <c r="E19" i="2"/>
  <c r="F19" i="2" s="1"/>
  <c r="A22" i="2"/>
  <c r="B21" i="2"/>
  <c r="C21" i="2" s="1"/>
  <c r="G22" i="2"/>
  <c r="H21" i="2"/>
  <c r="I21" i="2" s="1"/>
  <c r="M22" i="2"/>
  <c r="N21" i="2"/>
  <c r="O21" i="2" s="1"/>
  <c r="K20" i="2" l="1"/>
  <c r="L20" i="2" s="1"/>
  <c r="J21" i="2"/>
  <c r="A22" i="1"/>
  <c r="B21" i="1"/>
  <c r="D21" i="1" s="1"/>
  <c r="E20" i="2"/>
  <c r="F20" i="2" s="1"/>
  <c r="D21" i="2"/>
  <c r="N22" i="2"/>
  <c r="O22" i="2" s="1"/>
  <c r="M23" i="2"/>
  <c r="H22" i="2"/>
  <c r="I22" i="2" s="1"/>
  <c r="G23" i="2"/>
  <c r="B22" i="2"/>
  <c r="C22" i="2" s="1"/>
  <c r="A23" i="2"/>
  <c r="B22" i="1" l="1"/>
  <c r="D22" i="1" s="1"/>
  <c r="A23" i="1"/>
  <c r="D22" i="2"/>
  <c r="E21" i="2"/>
  <c r="F21" i="2" s="1"/>
  <c r="J22" i="2"/>
  <c r="K21" i="2"/>
  <c r="L21" i="2" s="1"/>
  <c r="A24" i="2"/>
  <c r="B23" i="2"/>
  <c r="C23" i="2" s="1"/>
  <c r="G24" i="2"/>
  <c r="H23" i="2"/>
  <c r="I23" i="2" s="1"/>
  <c r="M24" i="2"/>
  <c r="N23" i="2"/>
  <c r="O23" i="2" s="1"/>
  <c r="E22" i="2" l="1"/>
  <c r="F22" i="2" s="1"/>
  <c r="D23" i="2"/>
  <c r="A24" i="1"/>
  <c r="B23" i="1"/>
  <c r="D23" i="1" s="1"/>
  <c r="K22" i="2"/>
  <c r="L22" i="2" s="1"/>
  <c r="J23" i="2"/>
  <c r="N24" i="2"/>
  <c r="O24" i="2" s="1"/>
  <c r="M25" i="2"/>
  <c r="H24" i="2"/>
  <c r="I24" i="2" s="1"/>
  <c r="G25" i="2"/>
  <c r="B24" i="2"/>
  <c r="C24" i="2" s="1"/>
  <c r="A25" i="2"/>
  <c r="B24" i="1" l="1"/>
  <c r="D24" i="1" s="1"/>
  <c r="A25" i="1"/>
  <c r="J24" i="2"/>
  <c r="K23" i="2"/>
  <c r="L23" i="2" s="1"/>
  <c r="D24" i="2"/>
  <c r="E23" i="2"/>
  <c r="F23" i="2" s="1"/>
  <c r="A26" i="2"/>
  <c r="B25" i="2"/>
  <c r="C25" i="2" s="1"/>
  <c r="G26" i="2"/>
  <c r="H25" i="2"/>
  <c r="I25" i="2" s="1"/>
  <c r="M26" i="2"/>
  <c r="N25" i="2"/>
  <c r="O25" i="2" s="1"/>
  <c r="K24" i="2" l="1"/>
  <c r="L24" i="2" s="1"/>
  <c r="J25" i="2"/>
  <c r="A26" i="1"/>
  <c r="B25" i="1"/>
  <c r="D25" i="1" s="1"/>
  <c r="E24" i="2"/>
  <c r="F24" i="2" s="1"/>
  <c r="D25" i="2"/>
  <c r="N26" i="2"/>
  <c r="O26" i="2" s="1"/>
  <c r="M27" i="2"/>
  <c r="N27" i="2" s="1"/>
  <c r="O27" i="2" s="1"/>
  <c r="H26" i="2"/>
  <c r="I26" i="2" s="1"/>
  <c r="G27" i="2"/>
  <c r="H27" i="2" s="1"/>
  <c r="I27" i="2" s="1"/>
  <c r="B26" i="2"/>
  <c r="C26" i="2" s="1"/>
  <c r="A27" i="2"/>
  <c r="B27" i="2" s="1"/>
  <c r="C27" i="2" s="1"/>
  <c r="B26" i="1" l="1"/>
  <c r="D26" i="1" s="1"/>
  <c r="A27" i="1"/>
  <c r="B27" i="1" s="1"/>
  <c r="D27" i="1" s="1"/>
  <c r="D26" i="2"/>
  <c r="E25" i="2"/>
  <c r="F25" i="2" s="1"/>
  <c r="J26" i="2"/>
  <c r="K25" i="2"/>
  <c r="L25" i="2" s="1"/>
  <c r="E26" i="2" l="1"/>
  <c r="F26" i="2" s="1"/>
  <c r="D27" i="2"/>
  <c r="E27" i="2" s="1"/>
  <c r="F27" i="2" s="1"/>
  <c r="K26" i="2"/>
  <c r="L26" i="2" s="1"/>
  <c r="J27" i="2"/>
  <c r="K27" i="2" s="1"/>
  <c r="L27" i="2" s="1"/>
</calcChain>
</file>

<file path=xl/sharedStrings.xml><?xml version="1.0" encoding="utf-8"?>
<sst xmlns="http://schemas.openxmlformats.org/spreadsheetml/2006/main" count="132" uniqueCount="37">
  <si>
    <t>No</t>
  </si>
  <si>
    <t>Enk</t>
  </si>
  <si>
    <t>Baş.Uz.</t>
  </si>
  <si>
    <t>S.K.</t>
  </si>
  <si>
    <t>KE.No</t>
  </si>
  <si>
    <t>x(sol)</t>
  </si>
  <si>
    <t>x(sağ)</t>
  </si>
  <si>
    <t>ŞEV</t>
  </si>
  <si>
    <t>Yarma</t>
  </si>
  <si>
    <t>Dolgu</t>
  </si>
  <si>
    <t>n</t>
  </si>
  <si>
    <t>Geçici</t>
  </si>
  <si>
    <t>Kab.Yzd.=</t>
  </si>
  <si>
    <t>Kalıcı</t>
  </si>
  <si>
    <t>Platform</t>
  </si>
  <si>
    <t>Genişliği=</t>
  </si>
  <si>
    <t xml:space="preserve"> 10 m</t>
  </si>
  <si>
    <t xml:space="preserve"> </t>
  </si>
  <si>
    <t>Y.Hendeği</t>
  </si>
  <si>
    <t>Enk. No</t>
  </si>
  <si>
    <t>Siyah Kot</t>
  </si>
  <si>
    <t>Geçici Kabarma Yüzdesi:</t>
  </si>
  <si>
    <t>Kalıcı Kabarma Yüzdesi:</t>
  </si>
  <si>
    <t>Platform Genişliği:</t>
  </si>
  <si>
    <t>Türü</t>
  </si>
  <si>
    <t>kret</t>
  </si>
  <si>
    <t>etek</t>
  </si>
  <si>
    <t>Şev Kazığı</t>
  </si>
  <si>
    <t>X(sol)</t>
  </si>
  <si>
    <t>X(sağ)</t>
  </si>
  <si>
    <t>Yarma Hendeği</t>
  </si>
  <si>
    <t>Enkesit No</t>
  </si>
  <si>
    <t>(1) 12 ya da 15</t>
  </si>
  <si>
    <t>(2) 13 ya da 16</t>
  </si>
  <si>
    <t>(3) 14 ya da 17</t>
  </si>
  <si>
    <t>(4) 15 ya da 18</t>
  </si>
  <si>
    <t>Ödev 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</si>
</sst>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 Tur"/>
      <charset val="162"/>
    </font>
    <font>
      <sz val="10"/>
      <name val="Arial"/>
      <family val="2"/>
      <charset val="162"/>
    </font>
    <font>
      <sz val="8"/>
      <name val="Arial"/>
      <family val="2"/>
      <charset val="162"/>
    </font>
    <font>
      <b/>
      <sz val="10"/>
      <name val="Arial"/>
      <family val="2"/>
      <charset val="162"/>
    </font>
    <font>
      <sz val="8"/>
      <name val="Times New Roman Tur"/>
      <family val="1"/>
      <charset val="162"/>
    </font>
    <font>
      <sz val="10"/>
      <name val="Times New Roman Tur"/>
      <family val="1"/>
      <charset val="16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 applyAlignment="1">
      <alignment horizontal="center"/>
    </xf>
    <xf numFmtId="2" fontId="1" fillId="0" borderId="14" xfId="0" applyNumberFormat="1" applyFont="1" applyBorder="1" applyAlignment="1">
      <alignment horizontal="center"/>
    </xf>
    <xf numFmtId="2" fontId="1" fillId="0" borderId="15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2" fontId="1" fillId="0" borderId="17" xfId="0" applyNumberFormat="1" applyFont="1" applyBorder="1" applyAlignment="1">
      <alignment horizontal="center"/>
    </xf>
    <xf numFmtId="0" fontId="2" fillId="0" borderId="0" xfId="0" applyFont="1"/>
    <xf numFmtId="0" fontId="2" fillId="0" borderId="16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1" fillId="0" borderId="17" xfId="0" applyNumberFormat="1" applyFont="1" applyBorder="1" applyAlignment="1">
      <alignment horizontal="left"/>
    </xf>
    <xf numFmtId="0" fontId="1" fillId="0" borderId="16" xfId="0" applyFont="1" applyBorder="1" applyAlignment="1">
      <alignment horizontal="center"/>
    </xf>
    <xf numFmtId="2" fontId="2" fillId="0" borderId="0" xfId="0" applyNumberFormat="1" applyFont="1" applyBorder="1" applyAlignment="1">
      <alignment horizontal="left"/>
    </xf>
    <xf numFmtId="164" fontId="1" fillId="0" borderId="17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2" xfId="0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2" fontId="1" fillId="0" borderId="25" xfId="0" applyNumberFormat="1" applyFont="1" applyBorder="1" applyAlignment="1">
      <alignment horizontal="center"/>
    </xf>
    <xf numFmtId="2" fontId="1" fillId="0" borderId="26" xfId="0" applyNumberFormat="1" applyFont="1" applyBorder="1" applyAlignment="1">
      <alignment horizontal="center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2" fontId="1" fillId="0" borderId="33" xfId="0" applyNumberFormat="1" applyFont="1" applyBorder="1" applyAlignment="1">
      <alignment horizontal="center"/>
    </xf>
    <xf numFmtId="2" fontId="1" fillId="0" borderId="34" xfId="0" applyNumberFormat="1" applyFon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32" xfId="0" applyNumberFormat="1" applyFont="1" applyBorder="1" applyAlignment="1">
      <alignment horizontal="center"/>
    </xf>
    <xf numFmtId="164" fontId="1" fillId="0" borderId="35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2" fillId="0" borderId="11" xfId="0" applyFont="1" applyBorder="1" applyAlignment="1">
      <alignment horizontal="left"/>
    </xf>
    <xf numFmtId="0" fontId="0" fillId="0" borderId="12" xfId="0" applyBorder="1" applyAlignment="1">
      <alignment horizontal="left"/>
    </xf>
    <xf numFmtId="2" fontId="1" fillId="0" borderId="12" xfId="0" applyNumberFormat="1" applyFont="1" applyBorder="1" applyAlignment="1">
      <alignment horizontal="center"/>
    </xf>
    <xf numFmtId="2" fontId="1" fillId="0" borderId="46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2" fontId="1" fillId="0" borderId="0" xfId="0" applyNumberFormat="1" applyFont="1" applyBorder="1" applyAlignment="1">
      <alignment horizontal="center"/>
    </xf>
    <xf numFmtId="2" fontId="1" fillId="0" borderId="17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164" fontId="1" fillId="0" borderId="39" xfId="0" applyNumberFormat="1" applyFont="1" applyBorder="1" applyAlignment="1">
      <alignment horizontal="center"/>
    </xf>
    <xf numFmtId="164" fontId="1" fillId="0" borderId="37" xfId="0" applyNumberFormat="1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164" fontId="1" fillId="0" borderId="43" xfId="0" applyNumberFormat="1" applyFont="1" applyBorder="1" applyAlignment="1">
      <alignment horizontal="center"/>
    </xf>
    <xf numFmtId="164" fontId="1" fillId="0" borderId="44" xfId="0" applyNumberFormat="1" applyFont="1" applyBorder="1" applyAlignment="1">
      <alignment horizontal="center"/>
    </xf>
    <xf numFmtId="164" fontId="1" fillId="0" borderId="45" xfId="0" applyNumberFormat="1" applyFont="1" applyBorder="1" applyAlignment="1">
      <alignment horizontal="center"/>
    </xf>
    <xf numFmtId="0" fontId="5" fillId="0" borderId="3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2" fontId="1" fillId="0" borderId="32" xfId="0" applyNumberFormat="1" applyFont="1" applyBorder="1" applyAlignment="1">
      <alignment horizontal="center"/>
    </xf>
    <xf numFmtId="2" fontId="1" fillId="0" borderId="4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42</xdr:row>
      <xdr:rowOff>0</xdr:rowOff>
    </xdr:from>
    <xdr:to>
      <xdr:col>0</xdr:col>
      <xdr:colOff>281940</xdr:colOff>
      <xdr:row>42</xdr:row>
      <xdr:rowOff>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76200" y="6941820"/>
          <a:ext cx="20574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274320</xdr:colOff>
      <xdr:row>42</xdr:row>
      <xdr:rowOff>0</xdr:rowOff>
    </xdr:from>
    <xdr:to>
      <xdr:col>1</xdr:col>
      <xdr:colOff>320040</xdr:colOff>
      <xdr:row>44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274320" y="6941820"/>
          <a:ext cx="777240" cy="3352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342900</xdr:colOff>
      <xdr:row>40</xdr:row>
      <xdr:rowOff>160020</xdr:rowOff>
    </xdr:from>
    <xdr:to>
      <xdr:col>3</xdr:col>
      <xdr:colOff>342900</xdr:colOff>
      <xdr:row>44</xdr:row>
      <xdr:rowOff>7620</xdr:rowOff>
    </xdr:to>
    <xdr:sp macro="" textlink="" fLocksText="0">
      <xdr:nvSpPr>
        <xdr:cNvPr id="1029" name="Line 5"/>
        <xdr:cNvSpPr>
          <a:spLocks noChangeShapeType="1"/>
        </xdr:cNvSpPr>
      </xdr:nvSpPr>
      <xdr:spPr bwMode="auto">
        <a:xfrm flipV="1">
          <a:off x="1074420" y="6766560"/>
          <a:ext cx="838200" cy="5181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twoCellAnchor>
  <xdr:twoCellAnchor>
    <xdr:from>
      <xdr:col>1</xdr:col>
      <xdr:colOff>342900</xdr:colOff>
      <xdr:row>42</xdr:row>
      <xdr:rowOff>0</xdr:rowOff>
    </xdr:from>
    <xdr:to>
      <xdr:col>1</xdr:col>
      <xdr:colOff>342900</xdr:colOff>
      <xdr:row>43</xdr:row>
      <xdr:rowOff>144780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074420" y="6941820"/>
          <a:ext cx="0" cy="312420"/>
        </a:xfrm>
        <a:prstGeom prst="line">
          <a:avLst/>
        </a:prstGeom>
        <a:noFill/>
        <a:ln w="9525">
          <a:solidFill>
            <a:srgbClr val="000000"/>
          </a:solidFill>
          <a:round/>
          <a:headEnd type="arrow" w="med" len="med"/>
          <a:tailEnd type="arrow" w="med" len="med"/>
        </a:ln>
      </xdr:spPr>
    </xdr:sp>
    <xdr:clientData/>
  </xdr:twoCellAnchor>
  <xdr:twoCellAnchor>
    <xdr:from>
      <xdr:col>0</xdr:col>
      <xdr:colOff>274320</xdr:colOff>
      <xdr:row>40</xdr:row>
      <xdr:rowOff>76200</xdr:rowOff>
    </xdr:from>
    <xdr:to>
      <xdr:col>0</xdr:col>
      <xdr:colOff>274320</xdr:colOff>
      <xdr:row>41</xdr:row>
      <xdr:rowOff>91440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>
          <a:off x="274320" y="6682740"/>
          <a:ext cx="0" cy="182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342900</xdr:colOff>
      <xdr:row>40</xdr:row>
      <xdr:rowOff>60960</xdr:rowOff>
    </xdr:from>
    <xdr:to>
      <xdr:col>1</xdr:col>
      <xdr:colOff>342900</xdr:colOff>
      <xdr:row>41</xdr:row>
      <xdr:rowOff>76200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 flipV="1">
          <a:off x="1074420" y="6667500"/>
          <a:ext cx="0" cy="182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274320</xdr:colOff>
      <xdr:row>40</xdr:row>
      <xdr:rowOff>160020</xdr:rowOff>
    </xdr:from>
    <xdr:to>
      <xdr:col>1</xdr:col>
      <xdr:colOff>327660</xdr:colOff>
      <xdr:row>40</xdr:row>
      <xdr:rowOff>160020</xdr:rowOff>
    </xdr:to>
    <xdr:sp macro="" textlink="">
      <xdr:nvSpPr>
        <xdr:cNvPr id="1033" name="Line 9"/>
        <xdr:cNvSpPr>
          <a:spLocks noChangeShapeType="1"/>
        </xdr:cNvSpPr>
      </xdr:nvSpPr>
      <xdr:spPr bwMode="auto">
        <a:xfrm>
          <a:off x="274320" y="6766560"/>
          <a:ext cx="78486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arrow" w="med" len="med"/>
          <a:tailEnd type="arrow" w="med" len="med"/>
        </a:ln>
      </xdr:spPr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42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988820" y="6941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42</xdr:row>
      <xdr:rowOff>0</xdr:rowOff>
    </xdr:to>
    <xdr:sp macro="" textlink="">
      <xdr:nvSpPr>
        <xdr:cNvPr id="1041" name="Line 17"/>
        <xdr:cNvSpPr>
          <a:spLocks noChangeShapeType="1"/>
        </xdr:cNvSpPr>
      </xdr:nvSpPr>
      <xdr:spPr bwMode="auto">
        <a:xfrm>
          <a:off x="1988820" y="6941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42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988820" y="6941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42</xdr:row>
      <xdr:rowOff>0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>
          <a:off x="1988820" y="6941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2301240" y="7620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42</xdr:row>
      <xdr:rowOff>0</xdr:rowOff>
    </xdr:from>
    <xdr:to>
      <xdr:col>5</xdr:col>
      <xdr:colOff>0</xdr:colOff>
      <xdr:row>42</xdr:row>
      <xdr:rowOff>0</xdr:rowOff>
    </xdr:to>
    <xdr:sp macro="" textlink="">
      <xdr:nvSpPr>
        <xdr:cNvPr id="1069" name="Line 45"/>
        <xdr:cNvSpPr>
          <a:spLocks noChangeShapeType="1"/>
        </xdr:cNvSpPr>
      </xdr:nvSpPr>
      <xdr:spPr bwMode="auto">
        <a:xfrm>
          <a:off x="2301240" y="6941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42</xdr:row>
      <xdr:rowOff>0</xdr:rowOff>
    </xdr:from>
    <xdr:to>
      <xdr:col>5</xdr:col>
      <xdr:colOff>0</xdr:colOff>
      <xdr:row>42</xdr:row>
      <xdr:rowOff>0</xdr:rowOff>
    </xdr:to>
    <xdr:sp macro="" textlink="">
      <xdr:nvSpPr>
        <xdr:cNvPr id="1076" name="Line 52"/>
        <xdr:cNvSpPr>
          <a:spLocks noChangeShapeType="1"/>
        </xdr:cNvSpPr>
      </xdr:nvSpPr>
      <xdr:spPr bwMode="auto">
        <a:xfrm>
          <a:off x="2301240" y="6941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42</xdr:row>
      <xdr:rowOff>0</xdr:rowOff>
    </xdr:from>
    <xdr:to>
      <xdr:col>5</xdr:col>
      <xdr:colOff>0</xdr:colOff>
      <xdr:row>42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2301240" y="6941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42</xdr:row>
      <xdr:rowOff>0</xdr:rowOff>
    </xdr:from>
    <xdr:to>
      <xdr:col>5</xdr:col>
      <xdr:colOff>0</xdr:colOff>
      <xdr:row>42</xdr:row>
      <xdr:rowOff>0</xdr:rowOff>
    </xdr:to>
    <xdr:sp macro="" textlink="">
      <xdr:nvSpPr>
        <xdr:cNvPr id="1090" name="Line 66"/>
        <xdr:cNvSpPr>
          <a:spLocks noChangeShapeType="1"/>
        </xdr:cNvSpPr>
      </xdr:nvSpPr>
      <xdr:spPr bwMode="auto">
        <a:xfrm>
          <a:off x="2301240" y="6941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41</xdr:row>
      <xdr:rowOff>0</xdr:rowOff>
    </xdr:from>
    <xdr:to>
      <xdr:col>0</xdr:col>
      <xdr:colOff>274320</xdr:colOff>
      <xdr:row>41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76200" y="6941820"/>
          <a:ext cx="19812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266700</xdr:colOff>
      <xdr:row>41</xdr:row>
      <xdr:rowOff>0</xdr:rowOff>
    </xdr:from>
    <xdr:to>
      <xdr:col>1</xdr:col>
      <xdr:colOff>312420</xdr:colOff>
      <xdr:row>43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266700" y="6941820"/>
          <a:ext cx="655320" cy="3352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335280</xdr:colOff>
      <xdr:row>39</xdr:row>
      <xdr:rowOff>160020</xdr:rowOff>
    </xdr:from>
    <xdr:to>
      <xdr:col>2</xdr:col>
      <xdr:colOff>335280</xdr:colOff>
      <xdr:row>43</xdr:row>
      <xdr:rowOff>7620</xdr:rowOff>
    </xdr:to>
    <xdr:sp macro="" textlink="" fLocksText="0">
      <xdr:nvSpPr>
        <xdr:cNvPr id="2051" name="Line 3"/>
        <xdr:cNvSpPr>
          <a:spLocks noChangeShapeType="1"/>
        </xdr:cNvSpPr>
      </xdr:nvSpPr>
      <xdr:spPr bwMode="auto">
        <a:xfrm flipV="1">
          <a:off x="944880" y="6766560"/>
          <a:ext cx="609600" cy="5181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twoCellAnchor>
  <xdr:twoCellAnchor>
    <xdr:from>
      <xdr:col>1</xdr:col>
      <xdr:colOff>335280</xdr:colOff>
      <xdr:row>41</xdr:row>
      <xdr:rowOff>0</xdr:rowOff>
    </xdr:from>
    <xdr:to>
      <xdr:col>1</xdr:col>
      <xdr:colOff>335280</xdr:colOff>
      <xdr:row>42</xdr:row>
      <xdr:rowOff>144780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944880" y="6941820"/>
          <a:ext cx="0" cy="312420"/>
        </a:xfrm>
        <a:prstGeom prst="line">
          <a:avLst/>
        </a:prstGeom>
        <a:noFill/>
        <a:ln w="9525">
          <a:solidFill>
            <a:srgbClr val="000000"/>
          </a:solidFill>
          <a:round/>
          <a:headEnd type="arrow" w="med" len="med"/>
          <a:tailEnd type="arrow" w="med" len="med"/>
        </a:ln>
      </xdr:spPr>
    </xdr:sp>
    <xdr:clientData/>
  </xdr:twoCellAnchor>
  <xdr:twoCellAnchor>
    <xdr:from>
      <xdr:col>0</xdr:col>
      <xdr:colOff>266700</xdr:colOff>
      <xdr:row>39</xdr:row>
      <xdr:rowOff>76200</xdr:rowOff>
    </xdr:from>
    <xdr:to>
      <xdr:col>0</xdr:col>
      <xdr:colOff>266700</xdr:colOff>
      <xdr:row>40</xdr:row>
      <xdr:rowOff>91440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266700" y="6682740"/>
          <a:ext cx="0" cy="182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335280</xdr:colOff>
      <xdr:row>39</xdr:row>
      <xdr:rowOff>60960</xdr:rowOff>
    </xdr:from>
    <xdr:to>
      <xdr:col>1</xdr:col>
      <xdr:colOff>335280</xdr:colOff>
      <xdr:row>40</xdr:row>
      <xdr:rowOff>76200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 flipV="1">
          <a:off x="944880" y="6667500"/>
          <a:ext cx="0" cy="182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266700</xdr:colOff>
      <xdr:row>39</xdr:row>
      <xdr:rowOff>160020</xdr:rowOff>
    </xdr:from>
    <xdr:to>
      <xdr:col>1</xdr:col>
      <xdr:colOff>327660</xdr:colOff>
      <xdr:row>39</xdr:row>
      <xdr:rowOff>160020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266700" y="6766560"/>
          <a:ext cx="67056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arrow" w="med" len="med"/>
          <a:tailEnd type="arrow" w="med" len="med"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1828800" y="6941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1828800" y="6941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1828800" y="6941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1828800" y="6941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41</xdr:row>
      <xdr:rowOff>0</xdr:rowOff>
    </xdr:from>
    <xdr:to>
      <xdr:col>3</xdr:col>
      <xdr:colOff>274320</xdr:colOff>
      <xdr:row>41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1905000" y="6941820"/>
          <a:ext cx="19812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266700</xdr:colOff>
      <xdr:row>41</xdr:row>
      <xdr:rowOff>0</xdr:rowOff>
    </xdr:from>
    <xdr:to>
      <xdr:col>4</xdr:col>
      <xdr:colOff>312420</xdr:colOff>
      <xdr:row>43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2095500" y="6941820"/>
          <a:ext cx="655320" cy="3352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335280</xdr:colOff>
      <xdr:row>39</xdr:row>
      <xdr:rowOff>160020</xdr:rowOff>
    </xdr:from>
    <xdr:to>
      <xdr:col>5</xdr:col>
      <xdr:colOff>335280</xdr:colOff>
      <xdr:row>43</xdr:row>
      <xdr:rowOff>7620</xdr:rowOff>
    </xdr:to>
    <xdr:sp macro="" textlink="" fLocksText="0">
      <xdr:nvSpPr>
        <xdr:cNvPr id="2062" name="Line 14"/>
        <xdr:cNvSpPr>
          <a:spLocks noChangeShapeType="1"/>
        </xdr:cNvSpPr>
      </xdr:nvSpPr>
      <xdr:spPr bwMode="auto">
        <a:xfrm flipV="1">
          <a:off x="2773680" y="6766560"/>
          <a:ext cx="609600" cy="5181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335280</xdr:colOff>
      <xdr:row>41</xdr:row>
      <xdr:rowOff>0</xdr:rowOff>
    </xdr:from>
    <xdr:to>
      <xdr:col>4</xdr:col>
      <xdr:colOff>335280</xdr:colOff>
      <xdr:row>42</xdr:row>
      <xdr:rowOff>144780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2773680" y="6941820"/>
          <a:ext cx="0" cy="312420"/>
        </a:xfrm>
        <a:prstGeom prst="line">
          <a:avLst/>
        </a:prstGeom>
        <a:noFill/>
        <a:ln w="9525">
          <a:solidFill>
            <a:srgbClr val="000000"/>
          </a:solidFill>
          <a:round/>
          <a:headEnd type="arrow" w="med" len="med"/>
          <a:tailEnd type="arrow" w="med" len="med"/>
        </a:ln>
      </xdr:spPr>
    </xdr:sp>
    <xdr:clientData/>
  </xdr:twoCellAnchor>
  <xdr:twoCellAnchor>
    <xdr:from>
      <xdr:col>3</xdr:col>
      <xdr:colOff>266700</xdr:colOff>
      <xdr:row>39</xdr:row>
      <xdr:rowOff>76200</xdr:rowOff>
    </xdr:from>
    <xdr:to>
      <xdr:col>3</xdr:col>
      <xdr:colOff>266700</xdr:colOff>
      <xdr:row>40</xdr:row>
      <xdr:rowOff>91440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2095500" y="6682740"/>
          <a:ext cx="0" cy="182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335280</xdr:colOff>
      <xdr:row>39</xdr:row>
      <xdr:rowOff>60960</xdr:rowOff>
    </xdr:from>
    <xdr:to>
      <xdr:col>4</xdr:col>
      <xdr:colOff>335280</xdr:colOff>
      <xdr:row>40</xdr:row>
      <xdr:rowOff>76200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 flipV="1">
          <a:off x="2773680" y="6667500"/>
          <a:ext cx="0" cy="182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266700</xdr:colOff>
      <xdr:row>39</xdr:row>
      <xdr:rowOff>160020</xdr:rowOff>
    </xdr:from>
    <xdr:to>
      <xdr:col>4</xdr:col>
      <xdr:colOff>327660</xdr:colOff>
      <xdr:row>39</xdr:row>
      <xdr:rowOff>160020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2095500" y="6766560"/>
          <a:ext cx="67056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arrow" w="med" len="med"/>
          <a:tailEnd type="arrow" w="med" len="med"/>
        </a:ln>
      </xdr:spPr>
    </xdr:sp>
    <xdr:clientData/>
  </xdr:twoCellAnchor>
  <xdr:twoCellAnchor>
    <xdr:from>
      <xdr:col>6</xdr:col>
      <xdr:colOff>76200</xdr:colOff>
      <xdr:row>41</xdr:row>
      <xdr:rowOff>0</xdr:rowOff>
    </xdr:from>
    <xdr:to>
      <xdr:col>6</xdr:col>
      <xdr:colOff>274320</xdr:colOff>
      <xdr:row>41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3733800" y="6941820"/>
          <a:ext cx="19812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266700</xdr:colOff>
      <xdr:row>41</xdr:row>
      <xdr:rowOff>0</xdr:rowOff>
    </xdr:from>
    <xdr:to>
      <xdr:col>7</xdr:col>
      <xdr:colOff>312420</xdr:colOff>
      <xdr:row>43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3924300" y="6941820"/>
          <a:ext cx="655320" cy="3352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335280</xdr:colOff>
      <xdr:row>39</xdr:row>
      <xdr:rowOff>160020</xdr:rowOff>
    </xdr:from>
    <xdr:to>
      <xdr:col>8</xdr:col>
      <xdr:colOff>335280</xdr:colOff>
      <xdr:row>43</xdr:row>
      <xdr:rowOff>7620</xdr:rowOff>
    </xdr:to>
    <xdr:sp macro="" textlink="" fLocksText="0">
      <xdr:nvSpPr>
        <xdr:cNvPr id="2069" name="Line 21"/>
        <xdr:cNvSpPr>
          <a:spLocks noChangeShapeType="1"/>
        </xdr:cNvSpPr>
      </xdr:nvSpPr>
      <xdr:spPr bwMode="auto">
        <a:xfrm flipV="1">
          <a:off x="4602480" y="6766560"/>
          <a:ext cx="609600" cy="5181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twoCellAnchor>
  <xdr:twoCellAnchor>
    <xdr:from>
      <xdr:col>7</xdr:col>
      <xdr:colOff>335280</xdr:colOff>
      <xdr:row>41</xdr:row>
      <xdr:rowOff>0</xdr:rowOff>
    </xdr:from>
    <xdr:to>
      <xdr:col>7</xdr:col>
      <xdr:colOff>335280</xdr:colOff>
      <xdr:row>42</xdr:row>
      <xdr:rowOff>144780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4602480" y="6941820"/>
          <a:ext cx="0" cy="312420"/>
        </a:xfrm>
        <a:prstGeom prst="line">
          <a:avLst/>
        </a:prstGeom>
        <a:noFill/>
        <a:ln w="9525">
          <a:solidFill>
            <a:srgbClr val="000000"/>
          </a:solidFill>
          <a:round/>
          <a:headEnd type="arrow" w="med" len="med"/>
          <a:tailEnd type="arrow" w="med" len="med"/>
        </a:ln>
      </xdr:spPr>
    </xdr:sp>
    <xdr:clientData/>
  </xdr:twoCellAnchor>
  <xdr:twoCellAnchor>
    <xdr:from>
      <xdr:col>6</xdr:col>
      <xdr:colOff>266700</xdr:colOff>
      <xdr:row>39</xdr:row>
      <xdr:rowOff>76200</xdr:rowOff>
    </xdr:from>
    <xdr:to>
      <xdr:col>6</xdr:col>
      <xdr:colOff>266700</xdr:colOff>
      <xdr:row>40</xdr:row>
      <xdr:rowOff>91440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3924300" y="6682740"/>
          <a:ext cx="0" cy="182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335280</xdr:colOff>
      <xdr:row>39</xdr:row>
      <xdr:rowOff>60960</xdr:rowOff>
    </xdr:from>
    <xdr:to>
      <xdr:col>7</xdr:col>
      <xdr:colOff>335280</xdr:colOff>
      <xdr:row>40</xdr:row>
      <xdr:rowOff>76200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 flipV="1">
          <a:off x="4602480" y="6667500"/>
          <a:ext cx="0" cy="182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266700</xdr:colOff>
      <xdr:row>39</xdr:row>
      <xdr:rowOff>160020</xdr:rowOff>
    </xdr:from>
    <xdr:to>
      <xdr:col>7</xdr:col>
      <xdr:colOff>327660</xdr:colOff>
      <xdr:row>39</xdr:row>
      <xdr:rowOff>160020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3924300" y="6766560"/>
          <a:ext cx="67056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arrow" w="med" len="med"/>
          <a:tailEnd type="arrow" w="med" len="med"/>
        </a:ln>
      </xdr:spPr>
    </xdr:sp>
    <xdr:clientData/>
  </xdr:twoCellAnchor>
  <xdr:twoCellAnchor>
    <xdr:from>
      <xdr:col>9</xdr:col>
      <xdr:colOff>76200</xdr:colOff>
      <xdr:row>41</xdr:row>
      <xdr:rowOff>0</xdr:rowOff>
    </xdr:from>
    <xdr:to>
      <xdr:col>9</xdr:col>
      <xdr:colOff>274320</xdr:colOff>
      <xdr:row>41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5562600" y="6941820"/>
          <a:ext cx="19812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266700</xdr:colOff>
      <xdr:row>41</xdr:row>
      <xdr:rowOff>0</xdr:rowOff>
    </xdr:from>
    <xdr:to>
      <xdr:col>10</xdr:col>
      <xdr:colOff>312420</xdr:colOff>
      <xdr:row>43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5753100" y="6941820"/>
          <a:ext cx="655320" cy="3352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335280</xdr:colOff>
      <xdr:row>39</xdr:row>
      <xdr:rowOff>160020</xdr:rowOff>
    </xdr:from>
    <xdr:to>
      <xdr:col>11</xdr:col>
      <xdr:colOff>335280</xdr:colOff>
      <xdr:row>43</xdr:row>
      <xdr:rowOff>7620</xdr:rowOff>
    </xdr:to>
    <xdr:sp macro="" textlink="" fLocksText="0">
      <xdr:nvSpPr>
        <xdr:cNvPr id="2076" name="Line 28"/>
        <xdr:cNvSpPr>
          <a:spLocks noChangeShapeType="1"/>
        </xdr:cNvSpPr>
      </xdr:nvSpPr>
      <xdr:spPr bwMode="auto">
        <a:xfrm flipV="1">
          <a:off x="6431280" y="6766560"/>
          <a:ext cx="609600" cy="5181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335280</xdr:colOff>
      <xdr:row>41</xdr:row>
      <xdr:rowOff>0</xdr:rowOff>
    </xdr:from>
    <xdr:to>
      <xdr:col>10</xdr:col>
      <xdr:colOff>335280</xdr:colOff>
      <xdr:row>42</xdr:row>
      <xdr:rowOff>144780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6431280" y="6941820"/>
          <a:ext cx="0" cy="312420"/>
        </a:xfrm>
        <a:prstGeom prst="line">
          <a:avLst/>
        </a:prstGeom>
        <a:noFill/>
        <a:ln w="9525">
          <a:solidFill>
            <a:srgbClr val="000000"/>
          </a:solidFill>
          <a:round/>
          <a:headEnd type="arrow" w="med" len="med"/>
          <a:tailEnd type="arrow" w="med" len="med"/>
        </a:ln>
      </xdr:spPr>
    </xdr:sp>
    <xdr:clientData/>
  </xdr:twoCellAnchor>
  <xdr:twoCellAnchor>
    <xdr:from>
      <xdr:col>9</xdr:col>
      <xdr:colOff>266700</xdr:colOff>
      <xdr:row>39</xdr:row>
      <xdr:rowOff>76200</xdr:rowOff>
    </xdr:from>
    <xdr:to>
      <xdr:col>9</xdr:col>
      <xdr:colOff>266700</xdr:colOff>
      <xdr:row>40</xdr:row>
      <xdr:rowOff>91440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5753100" y="6682740"/>
          <a:ext cx="0" cy="182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335280</xdr:colOff>
      <xdr:row>39</xdr:row>
      <xdr:rowOff>60960</xdr:rowOff>
    </xdr:from>
    <xdr:to>
      <xdr:col>10</xdr:col>
      <xdr:colOff>335280</xdr:colOff>
      <xdr:row>40</xdr:row>
      <xdr:rowOff>76200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 flipV="1">
          <a:off x="6431280" y="6667500"/>
          <a:ext cx="0" cy="182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266700</xdr:colOff>
      <xdr:row>39</xdr:row>
      <xdr:rowOff>160020</xdr:rowOff>
    </xdr:from>
    <xdr:to>
      <xdr:col>10</xdr:col>
      <xdr:colOff>327660</xdr:colOff>
      <xdr:row>39</xdr:row>
      <xdr:rowOff>160020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5753100" y="6766560"/>
          <a:ext cx="67056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arrow" w="med" len="med"/>
          <a:tailEnd type="arrow" w="med" len="med"/>
        </a:ln>
      </xdr:spPr>
    </xdr:sp>
    <xdr:clientData/>
  </xdr:twoCellAnchor>
  <xdr:twoCellAnchor>
    <xdr:from>
      <xdr:col>12</xdr:col>
      <xdr:colOff>76200</xdr:colOff>
      <xdr:row>41</xdr:row>
      <xdr:rowOff>0</xdr:rowOff>
    </xdr:from>
    <xdr:to>
      <xdr:col>12</xdr:col>
      <xdr:colOff>274320</xdr:colOff>
      <xdr:row>41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7391400" y="6941820"/>
          <a:ext cx="19812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266700</xdr:colOff>
      <xdr:row>41</xdr:row>
      <xdr:rowOff>0</xdr:rowOff>
    </xdr:from>
    <xdr:to>
      <xdr:col>13</xdr:col>
      <xdr:colOff>312420</xdr:colOff>
      <xdr:row>43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7581900" y="6941820"/>
          <a:ext cx="655320" cy="3352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335280</xdr:colOff>
      <xdr:row>39</xdr:row>
      <xdr:rowOff>160020</xdr:rowOff>
    </xdr:from>
    <xdr:to>
      <xdr:col>14</xdr:col>
      <xdr:colOff>335280</xdr:colOff>
      <xdr:row>43</xdr:row>
      <xdr:rowOff>7620</xdr:rowOff>
    </xdr:to>
    <xdr:sp macro="" textlink="" fLocksText="0">
      <xdr:nvSpPr>
        <xdr:cNvPr id="2083" name="Line 35"/>
        <xdr:cNvSpPr>
          <a:spLocks noChangeShapeType="1"/>
        </xdr:cNvSpPr>
      </xdr:nvSpPr>
      <xdr:spPr bwMode="auto">
        <a:xfrm flipV="1">
          <a:off x="8260080" y="6766560"/>
          <a:ext cx="609600" cy="5181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335280</xdr:colOff>
      <xdr:row>41</xdr:row>
      <xdr:rowOff>0</xdr:rowOff>
    </xdr:from>
    <xdr:to>
      <xdr:col>13</xdr:col>
      <xdr:colOff>335280</xdr:colOff>
      <xdr:row>42</xdr:row>
      <xdr:rowOff>144780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8260080" y="6941820"/>
          <a:ext cx="0" cy="312420"/>
        </a:xfrm>
        <a:prstGeom prst="line">
          <a:avLst/>
        </a:prstGeom>
        <a:noFill/>
        <a:ln w="9525">
          <a:solidFill>
            <a:srgbClr val="000000"/>
          </a:solidFill>
          <a:round/>
          <a:headEnd type="arrow" w="med" len="med"/>
          <a:tailEnd type="arrow" w="med" len="med"/>
        </a:ln>
      </xdr:spPr>
    </xdr:sp>
    <xdr:clientData/>
  </xdr:twoCellAnchor>
  <xdr:twoCellAnchor>
    <xdr:from>
      <xdr:col>12</xdr:col>
      <xdr:colOff>266700</xdr:colOff>
      <xdr:row>39</xdr:row>
      <xdr:rowOff>76200</xdr:rowOff>
    </xdr:from>
    <xdr:to>
      <xdr:col>12</xdr:col>
      <xdr:colOff>266700</xdr:colOff>
      <xdr:row>40</xdr:row>
      <xdr:rowOff>91440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7581900" y="6682740"/>
          <a:ext cx="0" cy="182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335280</xdr:colOff>
      <xdr:row>39</xdr:row>
      <xdr:rowOff>60960</xdr:rowOff>
    </xdr:from>
    <xdr:to>
      <xdr:col>13</xdr:col>
      <xdr:colOff>335280</xdr:colOff>
      <xdr:row>40</xdr:row>
      <xdr:rowOff>76200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 flipV="1">
          <a:off x="8260080" y="6667500"/>
          <a:ext cx="0" cy="182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266700</xdr:colOff>
      <xdr:row>39</xdr:row>
      <xdr:rowOff>160020</xdr:rowOff>
    </xdr:from>
    <xdr:to>
      <xdr:col>13</xdr:col>
      <xdr:colOff>327660</xdr:colOff>
      <xdr:row>39</xdr:row>
      <xdr:rowOff>160020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7581900" y="6766560"/>
          <a:ext cx="67056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arrow" w="med" len="med"/>
          <a:tailEnd type="arrow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view="pageBreakPreview" zoomScale="115" zoomScaleNormal="100" zoomScaleSheetLayoutView="115" workbookViewId="0">
      <selection activeCell="B2" sqref="B2"/>
    </sheetView>
  </sheetViews>
  <sheetFormatPr defaultRowHeight="12.75" x14ac:dyDescent="0.2"/>
  <cols>
    <col min="1" max="1" width="10.7109375" bestFit="1" customWidth="1"/>
    <col min="2" max="2" width="7.7109375" bestFit="1" customWidth="1"/>
    <col min="3" max="3" width="4.5703125" bestFit="1" customWidth="1"/>
    <col min="4" max="4" width="6.140625" bestFit="1" customWidth="1"/>
    <col min="5" max="5" width="4.5703125" bestFit="1" customWidth="1"/>
  </cols>
  <sheetData>
    <row r="1" spans="1:5" ht="13.5" thickTop="1" x14ac:dyDescent="0.2">
      <c r="A1" s="49" t="s">
        <v>36</v>
      </c>
      <c r="B1" s="50">
        <v>4126</v>
      </c>
      <c r="C1" s="74"/>
      <c r="D1" s="75"/>
      <c r="E1" s="76"/>
    </row>
    <row r="2" spans="1:5" ht="13.5" thickBot="1" x14ac:dyDescent="0.25">
      <c r="A2" s="4" t="s">
        <v>19</v>
      </c>
      <c r="B2" s="5" t="s">
        <v>2</v>
      </c>
      <c r="C2" s="77" t="s">
        <v>20</v>
      </c>
      <c r="D2" s="78"/>
      <c r="E2" s="79"/>
    </row>
    <row r="3" spans="1:5" ht="13.5" thickTop="1" x14ac:dyDescent="0.2">
      <c r="A3" s="7">
        <v>1</v>
      </c>
      <c r="B3" s="8">
        <f t="shared" ref="B3:B27" si="0">(A3-1)*((MID(B$1,1,1)/2-INT(MID(B$1,1,1)/2))*10+20)</f>
        <v>0</v>
      </c>
      <c r="C3" s="41"/>
      <c r="D3" s="48">
        <f>10*(MID(B$1,3,1)+MID(B$1,4,1))+INT(10*((INT(MID(B$1,3,1)/2)/100)*B3+(3+MID(B$1,1,1)/2+MID(B$1,4,1)/2)*SIN(B3/100)))/10</f>
        <v>80</v>
      </c>
      <c r="E3" s="26"/>
    </row>
    <row r="4" spans="1:5" x14ac:dyDescent="0.2">
      <c r="A4" s="7">
        <f>A3+1</f>
        <v>2</v>
      </c>
      <c r="B4" s="8">
        <f t="shared" si="0"/>
        <v>20</v>
      </c>
      <c r="C4" s="41"/>
      <c r="D4" s="46">
        <f t="shared" ref="D4:D27" si="1">10*(MID(B$1,3,1)+MID(B$1,4,1))+INT(10*((INT(MID(B$1,3,1)/2)/100)*B4+(3+MID(B$1,1,1)/2+MID(B$1,4,1)/2)*SIN(B4/100)))/10</f>
        <v>81.7</v>
      </c>
      <c r="E4" s="26"/>
    </row>
    <row r="5" spans="1:5" x14ac:dyDescent="0.2">
      <c r="A5" s="7">
        <f t="shared" ref="A5:A27" si="2">A4+1</f>
        <v>3</v>
      </c>
      <c r="B5" s="8">
        <f t="shared" si="0"/>
        <v>40</v>
      </c>
      <c r="C5" s="41"/>
      <c r="D5" s="46">
        <f t="shared" si="1"/>
        <v>83.5</v>
      </c>
      <c r="E5" s="26"/>
    </row>
    <row r="6" spans="1:5" x14ac:dyDescent="0.2">
      <c r="A6" s="7">
        <f t="shared" si="2"/>
        <v>4</v>
      </c>
      <c r="B6" s="8">
        <f t="shared" si="0"/>
        <v>60</v>
      </c>
      <c r="C6" s="41"/>
      <c r="D6" s="46">
        <f t="shared" si="1"/>
        <v>85.1</v>
      </c>
      <c r="E6" s="26"/>
    </row>
    <row r="7" spans="1:5" x14ac:dyDescent="0.2">
      <c r="A7" s="7">
        <f t="shared" si="2"/>
        <v>5</v>
      </c>
      <c r="B7" s="8">
        <f t="shared" si="0"/>
        <v>80</v>
      </c>
      <c r="C7" s="41"/>
      <c r="D7" s="46">
        <f t="shared" si="1"/>
        <v>86.5</v>
      </c>
      <c r="E7" s="26"/>
    </row>
    <row r="8" spans="1:5" x14ac:dyDescent="0.2">
      <c r="A8" s="7">
        <f t="shared" si="2"/>
        <v>6</v>
      </c>
      <c r="B8" s="8">
        <f t="shared" si="0"/>
        <v>100</v>
      </c>
      <c r="C8" s="41"/>
      <c r="D8" s="46">
        <f t="shared" si="1"/>
        <v>87.7</v>
      </c>
      <c r="E8" s="26"/>
    </row>
    <row r="9" spans="1:5" x14ac:dyDescent="0.2">
      <c r="A9" s="7">
        <f t="shared" si="2"/>
        <v>7</v>
      </c>
      <c r="B9" s="8">
        <f t="shared" si="0"/>
        <v>120</v>
      </c>
      <c r="C9" s="41"/>
      <c r="D9" s="46">
        <f t="shared" si="1"/>
        <v>88.6</v>
      </c>
      <c r="E9" s="26"/>
    </row>
    <row r="10" spans="1:5" x14ac:dyDescent="0.2">
      <c r="A10" s="7">
        <f t="shared" si="2"/>
        <v>8</v>
      </c>
      <c r="B10" s="8">
        <f t="shared" si="0"/>
        <v>140</v>
      </c>
      <c r="C10" s="41"/>
      <c r="D10" s="46">
        <f t="shared" si="1"/>
        <v>89.2</v>
      </c>
      <c r="E10" s="26"/>
    </row>
    <row r="11" spans="1:5" x14ac:dyDescent="0.2">
      <c r="A11" s="7">
        <f t="shared" si="2"/>
        <v>9</v>
      </c>
      <c r="B11" s="8">
        <f t="shared" si="0"/>
        <v>160</v>
      </c>
      <c r="C11" s="41"/>
      <c r="D11" s="46">
        <f t="shared" si="1"/>
        <v>89.5</v>
      </c>
      <c r="E11" s="26"/>
    </row>
    <row r="12" spans="1:5" x14ac:dyDescent="0.2">
      <c r="A12" s="7">
        <f t="shared" si="2"/>
        <v>10</v>
      </c>
      <c r="B12" s="8">
        <f t="shared" si="0"/>
        <v>180</v>
      </c>
      <c r="C12" s="41"/>
      <c r="D12" s="46">
        <f t="shared" si="1"/>
        <v>89.5</v>
      </c>
      <c r="E12" s="26"/>
    </row>
    <row r="13" spans="1:5" x14ac:dyDescent="0.2">
      <c r="A13" s="7">
        <f t="shared" si="2"/>
        <v>11</v>
      </c>
      <c r="B13" s="8">
        <f t="shared" si="0"/>
        <v>200</v>
      </c>
      <c r="C13" s="41"/>
      <c r="D13" s="46">
        <f t="shared" si="1"/>
        <v>89.2</v>
      </c>
      <c r="E13" s="26"/>
    </row>
    <row r="14" spans="1:5" x14ac:dyDescent="0.2">
      <c r="A14" s="7">
        <f t="shared" si="2"/>
        <v>12</v>
      </c>
      <c r="B14" s="8">
        <f t="shared" si="0"/>
        <v>220</v>
      </c>
      <c r="C14" s="41"/>
      <c r="D14" s="46">
        <f t="shared" si="1"/>
        <v>88.6</v>
      </c>
      <c r="E14" s="26"/>
    </row>
    <row r="15" spans="1:5" x14ac:dyDescent="0.2">
      <c r="A15" s="7">
        <f t="shared" si="2"/>
        <v>13</v>
      </c>
      <c r="B15" s="8">
        <f t="shared" si="0"/>
        <v>240</v>
      </c>
      <c r="C15" s="41"/>
      <c r="D15" s="46">
        <f t="shared" si="1"/>
        <v>87.8</v>
      </c>
      <c r="E15" s="26"/>
    </row>
    <row r="16" spans="1:5" x14ac:dyDescent="0.2">
      <c r="A16" s="7">
        <f t="shared" si="2"/>
        <v>14</v>
      </c>
      <c r="B16" s="8">
        <f t="shared" si="0"/>
        <v>260</v>
      </c>
      <c r="C16" s="41"/>
      <c r="D16" s="46">
        <f t="shared" si="1"/>
        <v>86.7</v>
      </c>
      <c r="E16" s="26"/>
    </row>
    <row r="17" spans="1:5" x14ac:dyDescent="0.2">
      <c r="A17" s="7">
        <f t="shared" si="2"/>
        <v>15</v>
      </c>
      <c r="B17" s="8">
        <f t="shared" si="0"/>
        <v>280</v>
      </c>
      <c r="C17" s="41"/>
      <c r="D17" s="46">
        <f t="shared" si="1"/>
        <v>85.4</v>
      </c>
      <c r="E17" s="26"/>
    </row>
    <row r="18" spans="1:5" x14ac:dyDescent="0.2">
      <c r="A18" s="7">
        <f t="shared" si="2"/>
        <v>16</v>
      </c>
      <c r="B18" s="8">
        <f t="shared" si="0"/>
        <v>300</v>
      </c>
      <c r="C18" s="41"/>
      <c r="D18" s="46">
        <f t="shared" si="1"/>
        <v>84.1</v>
      </c>
      <c r="E18" s="26"/>
    </row>
    <row r="19" spans="1:5" x14ac:dyDescent="0.2">
      <c r="A19" s="7">
        <f>A18+1</f>
        <v>17</v>
      </c>
      <c r="B19" s="8">
        <f t="shared" si="0"/>
        <v>320</v>
      </c>
      <c r="C19" s="41"/>
      <c r="D19" s="46">
        <f t="shared" si="1"/>
        <v>82.7</v>
      </c>
      <c r="E19" s="26"/>
    </row>
    <row r="20" spans="1:5" x14ac:dyDescent="0.2">
      <c r="A20" s="7">
        <f t="shared" si="2"/>
        <v>18</v>
      </c>
      <c r="B20" s="8">
        <f t="shared" si="0"/>
        <v>340</v>
      </c>
      <c r="C20" s="41"/>
      <c r="D20" s="46">
        <f t="shared" si="1"/>
        <v>81.3</v>
      </c>
      <c r="E20" s="26"/>
    </row>
    <row r="21" spans="1:5" x14ac:dyDescent="0.2">
      <c r="A21" s="7">
        <f t="shared" si="2"/>
        <v>19</v>
      </c>
      <c r="B21" s="8">
        <f t="shared" si="0"/>
        <v>360</v>
      </c>
      <c r="C21" s="41"/>
      <c r="D21" s="46">
        <f t="shared" si="1"/>
        <v>80</v>
      </c>
      <c r="E21" s="26"/>
    </row>
    <row r="22" spans="1:5" x14ac:dyDescent="0.2">
      <c r="A22" s="7">
        <f t="shared" si="2"/>
        <v>20</v>
      </c>
      <c r="B22" s="8">
        <f t="shared" si="0"/>
        <v>380</v>
      </c>
      <c r="C22" s="41"/>
      <c r="D22" s="46">
        <f t="shared" si="1"/>
        <v>78.900000000000006</v>
      </c>
      <c r="E22" s="26"/>
    </row>
    <row r="23" spans="1:5" x14ac:dyDescent="0.2">
      <c r="A23" s="7">
        <f t="shared" si="2"/>
        <v>21</v>
      </c>
      <c r="B23" s="8">
        <f t="shared" si="0"/>
        <v>400</v>
      </c>
      <c r="C23" s="41"/>
      <c r="D23" s="46">
        <f t="shared" si="1"/>
        <v>77.900000000000006</v>
      </c>
      <c r="E23" s="26"/>
    </row>
    <row r="24" spans="1:5" x14ac:dyDescent="0.2">
      <c r="A24" s="7">
        <f t="shared" si="2"/>
        <v>22</v>
      </c>
      <c r="B24" s="8">
        <f t="shared" si="0"/>
        <v>420</v>
      </c>
      <c r="C24" s="41"/>
      <c r="D24" s="46">
        <f t="shared" si="1"/>
        <v>77.2</v>
      </c>
      <c r="E24" s="26"/>
    </row>
    <row r="25" spans="1:5" x14ac:dyDescent="0.2">
      <c r="A25" s="7">
        <f t="shared" si="2"/>
        <v>23</v>
      </c>
      <c r="B25" s="8">
        <f t="shared" si="0"/>
        <v>440</v>
      </c>
      <c r="C25" s="41"/>
      <c r="D25" s="46">
        <f t="shared" si="1"/>
        <v>76.7</v>
      </c>
      <c r="E25" s="26"/>
    </row>
    <row r="26" spans="1:5" x14ac:dyDescent="0.2">
      <c r="A26" s="7">
        <f t="shared" si="2"/>
        <v>24</v>
      </c>
      <c r="B26" s="8">
        <f t="shared" si="0"/>
        <v>460</v>
      </c>
      <c r="C26" s="41"/>
      <c r="D26" s="46">
        <f t="shared" si="1"/>
        <v>76.599999999999994</v>
      </c>
      <c r="E26" s="26"/>
    </row>
    <row r="27" spans="1:5" ht="13.5" thickBot="1" x14ac:dyDescent="0.25">
      <c r="A27" s="4">
        <f t="shared" si="2"/>
        <v>25</v>
      </c>
      <c r="B27" s="5">
        <f t="shared" si="0"/>
        <v>480</v>
      </c>
      <c r="C27" s="40"/>
      <c r="D27" s="45">
        <f t="shared" si="1"/>
        <v>76.8</v>
      </c>
      <c r="E27" s="30"/>
    </row>
    <row r="28" spans="1:5" ht="7.5" customHeight="1" thickTop="1" thickBot="1" x14ac:dyDescent="0.25">
      <c r="A28" s="59"/>
      <c r="B28" s="60"/>
      <c r="C28" s="60"/>
      <c r="D28" s="60"/>
      <c r="E28" s="61"/>
    </row>
    <row r="29" spans="1:5" ht="13.5" thickTop="1" x14ac:dyDescent="0.2">
      <c r="A29" s="80" t="s">
        <v>31</v>
      </c>
      <c r="B29" s="68" t="s">
        <v>27</v>
      </c>
      <c r="C29" s="69"/>
      <c r="D29" s="72" t="s">
        <v>27</v>
      </c>
      <c r="E29" s="73"/>
    </row>
    <row r="30" spans="1:5" x14ac:dyDescent="0.2">
      <c r="A30" s="81"/>
      <c r="B30" s="32" t="s">
        <v>28</v>
      </c>
      <c r="C30" s="42" t="s">
        <v>24</v>
      </c>
      <c r="D30" s="47" t="s">
        <v>29</v>
      </c>
      <c r="E30" s="33" t="s">
        <v>24</v>
      </c>
    </row>
    <row r="31" spans="1:5" x14ac:dyDescent="0.2">
      <c r="A31" s="51" t="s">
        <v>32</v>
      </c>
      <c r="B31" s="14">
        <f>6+MID(B$1,4,1)/10+1/2</f>
        <v>7.1</v>
      </c>
      <c r="C31" s="43" t="s">
        <v>25</v>
      </c>
      <c r="D31" s="43">
        <f>10-MID(B$1,4,1)/10-1/5</f>
        <v>9.2000000000000011</v>
      </c>
      <c r="E31" s="15" t="s">
        <v>25</v>
      </c>
    </row>
    <row r="32" spans="1:5" x14ac:dyDescent="0.2">
      <c r="A32" s="51" t="s">
        <v>33</v>
      </c>
      <c r="B32" s="14">
        <f>6+MID(B$1,4,1)/10+2/2</f>
        <v>7.6</v>
      </c>
      <c r="C32" s="43" t="s">
        <v>26</v>
      </c>
      <c r="D32" s="43">
        <f>10-MID(B$1,4,1)/10-2/5</f>
        <v>9</v>
      </c>
      <c r="E32" s="15" t="s">
        <v>25</v>
      </c>
    </row>
    <row r="33" spans="1:5" x14ac:dyDescent="0.2">
      <c r="A33" s="51" t="s">
        <v>34</v>
      </c>
      <c r="B33" s="14">
        <f>6+MID(B$1,4,1)/10+3/2</f>
        <v>8.1</v>
      </c>
      <c r="C33" s="43" t="s">
        <v>26</v>
      </c>
      <c r="D33" s="43">
        <f>10-MID(B$1,4,1)/10-3/5</f>
        <v>8.8000000000000007</v>
      </c>
      <c r="E33" s="15" t="s">
        <v>25</v>
      </c>
    </row>
    <row r="34" spans="1:5" ht="13.5" thickBot="1" x14ac:dyDescent="0.25">
      <c r="A34" s="51" t="s">
        <v>35</v>
      </c>
      <c r="B34" s="35">
        <f>6+MID(B$1,4,1)/10+4/2</f>
        <v>8.6</v>
      </c>
      <c r="C34" s="44" t="s">
        <v>26</v>
      </c>
      <c r="D34" s="44">
        <f>10-MID(B$1,4,1)/10-4/5</f>
        <v>8.6</v>
      </c>
      <c r="E34" s="36" t="s">
        <v>26</v>
      </c>
    </row>
    <row r="35" spans="1:5" ht="7.5" customHeight="1" thickTop="1" thickBot="1" x14ac:dyDescent="0.25">
      <c r="A35" s="52"/>
      <c r="B35" s="53"/>
      <c r="C35" s="53"/>
      <c r="D35" s="53"/>
      <c r="E35" s="54"/>
    </row>
    <row r="36" spans="1:5" ht="13.5" thickTop="1" x14ac:dyDescent="0.2">
      <c r="A36" s="10" t="s">
        <v>7</v>
      </c>
      <c r="B36" s="68" t="s">
        <v>8</v>
      </c>
      <c r="C36" s="69"/>
      <c r="D36" s="72" t="s">
        <v>9</v>
      </c>
      <c r="E36" s="73"/>
    </row>
    <row r="37" spans="1:5" x14ac:dyDescent="0.2">
      <c r="A37" s="13" t="s">
        <v>10</v>
      </c>
      <c r="B37" s="70">
        <f>INT(MID(B1,3,1)/2)*0.25+0.5</f>
        <v>0.75</v>
      </c>
      <c r="C37" s="71"/>
      <c r="D37" s="82">
        <f>INT(MID(B1,3,1)/2)*0.25+1</f>
        <v>1.25</v>
      </c>
      <c r="E37" s="83"/>
    </row>
    <row r="38" spans="1:5" x14ac:dyDescent="0.2">
      <c r="A38" s="55" t="s">
        <v>21</v>
      </c>
      <c r="B38" s="56"/>
      <c r="C38" s="57">
        <f>0.3-INT(MID(B1,3,1)/2)*0.05</f>
        <v>0.25</v>
      </c>
      <c r="D38" s="57"/>
      <c r="E38" s="58"/>
    </row>
    <row r="39" spans="1:5" x14ac:dyDescent="0.2">
      <c r="A39" s="62" t="s">
        <v>22</v>
      </c>
      <c r="B39" s="63"/>
      <c r="C39" s="64">
        <f>0.04-INT(MID(B1,3,1)/2)*0.01</f>
        <v>0.03</v>
      </c>
      <c r="D39" s="64"/>
      <c r="E39" s="65"/>
    </row>
    <row r="40" spans="1:5" x14ac:dyDescent="0.2">
      <c r="A40" s="62" t="s">
        <v>23</v>
      </c>
      <c r="B40" s="63"/>
      <c r="C40" s="66" t="s">
        <v>16</v>
      </c>
      <c r="D40" s="66"/>
      <c r="E40" s="67"/>
    </row>
    <row r="41" spans="1:5" x14ac:dyDescent="0.2">
      <c r="A41" s="24"/>
      <c r="B41" s="25">
        <v>0.6</v>
      </c>
      <c r="C41" s="25"/>
      <c r="D41" s="46"/>
      <c r="E41" s="26"/>
    </row>
    <row r="42" spans="1:5" x14ac:dyDescent="0.2">
      <c r="A42" s="24"/>
      <c r="B42" s="27"/>
      <c r="C42" s="27"/>
      <c r="D42" s="46"/>
      <c r="E42" s="26"/>
    </row>
    <row r="43" spans="1:5" x14ac:dyDescent="0.2">
      <c r="A43" s="24"/>
      <c r="B43" s="25">
        <v>0.4</v>
      </c>
      <c r="C43" s="25"/>
      <c r="D43" s="46"/>
      <c r="E43" s="26"/>
    </row>
    <row r="44" spans="1:5" x14ac:dyDescent="0.2">
      <c r="A44" s="24"/>
      <c r="B44" s="27"/>
      <c r="C44" s="27"/>
      <c r="D44" s="46"/>
      <c r="E44" s="26"/>
    </row>
    <row r="45" spans="1:5" x14ac:dyDescent="0.2">
      <c r="A45" s="24" t="s">
        <v>17</v>
      </c>
      <c r="B45" s="27"/>
      <c r="C45" s="27"/>
      <c r="D45" s="46"/>
      <c r="E45" s="26"/>
    </row>
    <row r="46" spans="1:5" ht="13.5" thickBot="1" x14ac:dyDescent="0.25">
      <c r="A46" s="59" t="s">
        <v>30</v>
      </c>
      <c r="B46" s="60"/>
      <c r="C46" s="60"/>
      <c r="D46" s="60"/>
      <c r="E46" s="61"/>
    </row>
    <row r="47" spans="1:5" ht="13.5" thickTop="1" x14ac:dyDescent="0.2"/>
  </sheetData>
  <mergeCells count="18">
    <mergeCell ref="A46:E46"/>
    <mergeCell ref="C2:E2"/>
    <mergeCell ref="C1:E1"/>
    <mergeCell ref="A29:A30"/>
    <mergeCell ref="A28:E28"/>
    <mergeCell ref="A35:E35"/>
    <mergeCell ref="D29:E29"/>
    <mergeCell ref="C38:E38"/>
    <mergeCell ref="A38:B38"/>
    <mergeCell ref="A39:B39"/>
    <mergeCell ref="A40:B40"/>
    <mergeCell ref="B29:C29"/>
    <mergeCell ref="C39:E39"/>
    <mergeCell ref="C40:E40"/>
    <mergeCell ref="B36:C36"/>
    <mergeCell ref="B37:C37"/>
    <mergeCell ref="D36:E36"/>
    <mergeCell ref="D37:E37"/>
  </mergeCells>
  <phoneticPr fontId="0" type="noConversion"/>
  <printOptions horizontalCentered="1" verticalCentered="1"/>
  <pageMargins left="0.19685039370078741" right="0.19685039370078741" top="0" bottom="0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>
      <selection activeCell="P5" sqref="P5"/>
    </sheetView>
  </sheetViews>
  <sheetFormatPr defaultRowHeight="12.75" x14ac:dyDescent="0.2"/>
  <sheetData>
    <row r="1" spans="1:15" ht="13.5" thickTop="1" x14ac:dyDescent="0.2">
      <c r="A1" s="1" t="s">
        <v>0</v>
      </c>
      <c r="B1" s="2">
        <v>1006</v>
      </c>
      <c r="C1" s="3"/>
      <c r="D1" s="1" t="s">
        <v>0</v>
      </c>
      <c r="E1" s="2">
        <v>1007</v>
      </c>
      <c r="F1" s="3"/>
      <c r="G1" s="1" t="s">
        <v>0</v>
      </c>
      <c r="H1" s="2">
        <v>1008</v>
      </c>
      <c r="I1" s="3"/>
      <c r="J1" s="1" t="s">
        <v>0</v>
      </c>
      <c r="K1" s="2">
        <v>1009</v>
      </c>
      <c r="L1" s="3"/>
      <c r="M1" s="1" t="s">
        <v>0</v>
      </c>
      <c r="N1" s="2">
        <v>1010</v>
      </c>
      <c r="O1" s="3"/>
    </row>
    <row r="2" spans="1:15" ht="13.5" thickBot="1" x14ac:dyDescent="0.25">
      <c r="A2" s="4" t="s">
        <v>1</v>
      </c>
      <c r="B2" s="5" t="s">
        <v>2</v>
      </c>
      <c r="C2" s="6" t="s">
        <v>3</v>
      </c>
      <c r="D2" s="4" t="s">
        <v>1</v>
      </c>
      <c r="E2" s="5" t="s">
        <v>2</v>
      </c>
      <c r="F2" s="6" t="s">
        <v>3</v>
      </c>
      <c r="G2" s="4" t="s">
        <v>1</v>
      </c>
      <c r="H2" s="5" t="s">
        <v>2</v>
      </c>
      <c r="I2" s="6" t="s">
        <v>3</v>
      </c>
      <c r="J2" s="4" t="s">
        <v>1</v>
      </c>
      <c r="K2" s="5" t="s">
        <v>2</v>
      </c>
      <c r="L2" s="6" t="s">
        <v>3</v>
      </c>
      <c r="M2" s="4" t="s">
        <v>1</v>
      </c>
      <c r="N2" s="5" t="s">
        <v>2</v>
      </c>
      <c r="O2" s="6" t="s">
        <v>3</v>
      </c>
    </row>
    <row r="3" spans="1:15" ht="13.5" thickTop="1" x14ac:dyDescent="0.2">
      <c r="A3" s="7">
        <v>1</v>
      </c>
      <c r="B3" s="8">
        <f>(A3-1)*((MID(B$1,1,1)/2-INT(MID(B$1,1,1)/2))*10+20)</f>
        <v>0</v>
      </c>
      <c r="C3" s="9">
        <f>10*(MID(B$1,3,1)+MID(B$1,4,1))+INT(10*((INT(MID(B$1,3,1)/2)/100)*B3+(3+MID(B$1,1,1)/2+MID(B$1,4,1)/2)*SIN(B3/100)))/10</f>
        <v>60</v>
      </c>
      <c r="D3" s="7">
        <v>1</v>
      </c>
      <c r="E3" s="8">
        <f>(D3-1)*((MID(E$1,1,1)/2-INT(MID(E$1,1,1)/2))*10+20)</f>
        <v>0</v>
      </c>
      <c r="F3" s="9">
        <f>10*(MID(E$1,3,1)+MID(E$1,4,1))+INT(10*((INT(MID(E$1,3,1)/2)/100)*E3+(3+MID(E$1,1,1)/2+MID(E$1,4,1)/2)*SIN(E3/100)))/10</f>
        <v>70</v>
      </c>
      <c r="G3" s="7">
        <v>1</v>
      </c>
      <c r="H3" s="8">
        <f>(G3-1)*((MID(H$1,1,1)/2-INT(MID(H$1,1,1)/2))*10+20)</f>
        <v>0</v>
      </c>
      <c r="I3" s="9">
        <f>10*(MID(H$1,3,1)+MID(H$1,4,1))+INT(10*((INT(MID(H$1,3,1)/2)/100)*H3+(3+MID(H$1,1,1)/2+MID(H$1,4,1)/2)*SIN(H3/100)))/10</f>
        <v>80</v>
      </c>
      <c r="J3" s="7">
        <v>1</v>
      </c>
      <c r="K3" s="8">
        <f>(J3-1)*((MID(K$1,1,1)/2-INT(MID(K$1,1,1)/2))*10+20)</f>
        <v>0</v>
      </c>
      <c r="L3" s="9">
        <f>10*(MID(K$1,3,1)+MID(K$1,4,1))+INT(10*((INT(MID(K$1,3,1)/2)/100)*K3+(3+MID(K$1,1,1)/2+MID(K$1,4,1)/2)*SIN(K3/100)))/10</f>
        <v>90</v>
      </c>
      <c r="M3" s="7">
        <v>1</v>
      </c>
      <c r="N3" s="8">
        <f>(M3-1)*((MID(N$1,1,1)/2-INT(MID(N$1,1,1)/2))*10+20)</f>
        <v>0</v>
      </c>
      <c r="O3" s="9">
        <f>10*(MID(N$1,3,1)+MID(N$1,4,1))+INT(10*((INT(MID(N$1,3,1)/2)/100)*N3+(3+MID(N$1,1,1)/2+MID(N$1,4,1)/2)*SIN(N3/100)))/10</f>
        <v>10</v>
      </c>
    </row>
    <row r="4" spans="1:15" x14ac:dyDescent="0.2">
      <c r="A4" s="7">
        <f>A3+1</f>
        <v>2</v>
      </c>
      <c r="B4" s="8">
        <f t="shared" ref="B4:B27" si="0">(A4-1)*((MID(B$1,1,1)/2-INT(MID(B$1,1,1)/2))*10+20)</f>
        <v>25</v>
      </c>
      <c r="C4" s="9">
        <f t="shared" ref="C4:C27" si="1">10*(MID(B$1,3,1)+MID(B$1,4,1))+INT(10*((INT(MID(B$1,3,1)/2)/100)*B4+(3+MID(B$1,1,1)/2+MID(B$1,4,1)/2)*SIN(B4/100)))/10</f>
        <v>61.6</v>
      </c>
      <c r="D4" s="7">
        <f>D3+1</f>
        <v>2</v>
      </c>
      <c r="E4" s="8">
        <f t="shared" ref="E4:E27" si="2">(D4-1)*((MID(E$1,1,1)/2-INT(MID(E$1,1,1)/2))*10+20)</f>
        <v>25</v>
      </c>
      <c r="F4" s="9">
        <f t="shared" ref="F4:F27" si="3">10*(MID(E$1,3,1)+MID(E$1,4,1))+INT(10*((INT(MID(E$1,3,1)/2)/100)*E4+(3+MID(E$1,1,1)/2+MID(E$1,4,1)/2)*SIN(E4/100)))/10</f>
        <v>71.7</v>
      </c>
      <c r="G4" s="7">
        <f>G3+1</f>
        <v>2</v>
      </c>
      <c r="H4" s="8">
        <f t="shared" ref="H4:H27" si="4">(G4-1)*((MID(H$1,1,1)/2-INT(MID(H$1,1,1)/2))*10+20)</f>
        <v>25</v>
      </c>
      <c r="I4" s="9">
        <f t="shared" ref="I4:I27" si="5">10*(MID(H$1,3,1)+MID(H$1,4,1))+INT(10*((INT(MID(H$1,3,1)/2)/100)*H4+(3+MID(H$1,1,1)/2+MID(H$1,4,1)/2)*SIN(H4/100)))/10</f>
        <v>81.8</v>
      </c>
      <c r="J4" s="7">
        <f>J3+1</f>
        <v>2</v>
      </c>
      <c r="K4" s="8">
        <f t="shared" ref="K4:K27" si="6">(J4-1)*((MID(K$1,1,1)/2-INT(MID(K$1,1,1)/2))*10+20)</f>
        <v>25</v>
      </c>
      <c r="L4" s="9">
        <f t="shared" ref="L4:L27" si="7">10*(MID(K$1,3,1)+MID(K$1,4,1))+INT(10*((INT(MID(K$1,3,1)/2)/100)*K4+(3+MID(K$1,1,1)/2+MID(K$1,4,1)/2)*SIN(K4/100)))/10</f>
        <v>91.9</v>
      </c>
      <c r="M4" s="7">
        <f>M3+1</f>
        <v>2</v>
      </c>
      <c r="N4" s="8">
        <f t="shared" ref="N4:N27" si="8">(M4-1)*((MID(N$1,1,1)/2-INT(MID(N$1,1,1)/2))*10+20)</f>
        <v>25</v>
      </c>
      <c r="O4" s="9">
        <f t="shared" ref="O4:O27" si="9">10*(MID(N$1,3,1)+MID(N$1,4,1))+INT(10*((INT(MID(N$1,3,1)/2)/100)*N4+(3+MID(N$1,1,1)/2+MID(N$1,4,1)/2)*SIN(N4/100)))/10</f>
        <v>10.8</v>
      </c>
    </row>
    <row r="5" spans="1:15" x14ac:dyDescent="0.2">
      <c r="A5" s="7">
        <f t="shared" ref="A5:A27" si="10">A4+1</f>
        <v>3</v>
      </c>
      <c r="B5" s="8">
        <f t="shared" si="0"/>
        <v>50</v>
      </c>
      <c r="C5" s="9">
        <f t="shared" si="1"/>
        <v>63.1</v>
      </c>
      <c r="D5" s="7">
        <f t="shared" ref="D5:D18" si="11">D4+1</f>
        <v>3</v>
      </c>
      <c r="E5" s="8">
        <f t="shared" si="2"/>
        <v>50</v>
      </c>
      <c r="F5" s="9">
        <f t="shared" si="3"/>
        <v>73.3</v>
      </c>
      <c r="G5" s="7">
        <f t="shared" ref="G5:G18" si="12">G4+1</f>
        <v>3</v>
      </c>
      <c r="H5" s="8">
        <f t="shared" si="4"/>
        <v>50</v>
      </c>
      <c r="I5" s="9">
        <f t="shared" si="5"/>
        <v>83.5</v>
      </c>
      <c r="J5" s="7">
        <f t="shared" ref="J5:J18" si="13">J4+1</f>
        <v>3</v>
      </c>
      <c r="K5" s="8">
        <f t="shared" si="6"/>
        <v>50</v>
      </c>
      <c r="L5" s="9">
        <f t="shared" si="7"/>
        <v>93.8</v>
      </c>
      <c r="M5" s="7">
        <f t="shared" ref="M5:M18" si="14">M4+1</f>
        <v>3</v>
      </c>
      <c r="N5" s="8">
        <f t="shared" si="8"/>
        <v>50</v>
      </c>
      <c r="O5" s="9">
        <f t="shared" si="9"/>
        <v>11.6</v>
      </c>
    </row>
    <row r="6" spans="1:15" x14ac:dyDescent="0.2">
      <c r="A6" s="7">
        <f t="shared" si="10"/>
        <v>4</v>
      </c>
      <c r="B6" s="8">
        <f t="shared" si="0"/>
        <v>75</v>
      </c>
      <c r="C6" s="9">
        <f t="shared" si="1"/>
        <v>64.400000000000006</v>
      </c>
      <c r="D6" s="7">
        <f t="shared" si="11"/>
        <v>4</v>
      </c>
      <c r="E6" s="8">
        <f t="shared" si="2"/>
        <v>75</v>
      </c>
      <c r="F6" s="9">
        <f t="shared" si="3"/>
        <v>74.7</v>
      </c>
      <c r="G6" s="7">
        <f t="shared" si="12"/>
        <v>4</v>
      </c>
      <c r="H6" s="8">
        <f t="shared" si="4"/>
        <v>75</v>
      </c>
      <c r="I6" s="9">
        <f t="shared" si="5"/>
        <v>85.1</v>
      </c>
      <c r="J6" s="7">
        <f t="shared" si="13"/>
        <v>4</v>
      </c>
      <c r="K6" s="8">
        <f t="shared" si="6"/>
        <v>75</v>
      </c>
      <c r="L6" s="9">
        <f t="shared" si="7"/>
        <v>95.4</v>
      </c>
      <c r="M6" s="7">
        <f t="shared" si="14"/>
        <v>4</v>
      </c>
      <c r="N6" s="8">
        <f t="shared" si="8"/>
        <v>75</v>
      </c>
      <c r="O6" s="9">
        <f t="shared" si="9"/>
        <v>12.3</v>
      </c>
    </row>
    <row r="7" spans="1:15" x14ac:dyDescent="0.2">
      <c r="A7" s="7">
        <f t="shared" si="10"/>
        <v>5</v>
      </c>
      <c r="B7" s="8">
        <f t="shared" si="0"/>
        <v>100</v>
      </c>
      <c r="C7" s="9">
        <f t="shared" si="1"/>
        <v>65.400000000000006</v>
      </c>
      <c r="D7" s="7">
        <f t="shared" si="11"/>
        <v>5</v>
      </c>
      <c r="E7" s="8">
        <f t="shared" si="2"/>
        <v>100</v>
      </c>
      <c r="F7" s="9">
        <f t="shared" si="3"/>
        <v>75.8</v>
      </c>
      <c r="G7" s="7">
        <f t="shared" si="12"/>
        <v>5</v>
      </c>
      <c r="H7" s="8">
        <f t="shared" si="4"/>
        <v>100</v>
      </c>
      <c r="I7" s="9">
        <f t="shared" si="5"/>
        <v>86.3</v>
      </c>
      <c r="J7" s="7">
        <f t="shared" si="13"/>
        <v>5</v>
      </c>
      <c r="K7" s="8">
        <f t="shared" si="6"/>
        <v>100</v>
      </c>
      <c r="L7" s="9">
        <f t="shared" si="7"/>
        <v>96.7</v>
      </c>
      <c r="M7" s="7">
        <f t="shared" si="14"/>
        <v>5</v>
      </c>
      <c r="N7" s="8">
        <f t="shared" si="8"/>
        <v>100</v>
      </c>
      <c r="O7" s="9">
        <f t="shared" si="9"/>
        <v>12.9</v>
      </c>
    </row>
    <row r="8" spans="1:15" x14ac:dyDescent="0.2">
      <c r="A8" s="7">
        <f t="shared" si="10"/>
        <v>6</v>
      </c>
      <c r="B8" s="8">
        <f t="shared" si="0"/>
        <v>125</v>
      </c>
      <c r="C8" s="9">
        <f t="shared" si="1"/>
        <v>66.099999999999994</v>
      </c>
      <c r="D8" s="7">
        <f t="shared" si="11"/>
        <v>6</v>
      </c>
      <c r="E8" s="8">
        <f t="shared" si="2"/>
        <v>125</v>
      </c>
      <c r="F8" s="9">
        <f t="shared" si="3"/>
        <v>76.599999999999994</v>
      </c>
      <c r="G8" s="7">
        <f t="shared" si="12"/>
        <v>6</v>
      </c>
      <c r="H8" s="8">
        <f t="shared" si="4"/>
        <v>125</v>
      </c>
      <c r="I8" s="9">
        <f t="shared" si="5"/>
        <v>87.1</v>
      </c>
      <c r="J8" s="7">
        <f t="shared" si="13"/>
        <v>6</v>
      </c>
      <c r="K8" s="8">
        <f t="shared" si="6"/>
        <v>125</v>
      </c>
      <c r="L8" s="9">
        <f t="shared" si="7"/>
        <v>97.5</v>
      </c>
      <c r="M8" s="7">
        <f t="shared" si="14"/>
        <v>6</v>
      </c>
      <c r="N8" s="8">
        <f t="shared" si="8"/>
        <v>125</v>
      </c>
      <c r="O8" s="9">
        <f t="shared" si="9"/>
        <v>13.3</v>
      </c>
    </row>
    <row r="9" spans="1:15" x14ac:dyDescent="0.2">
      <c r="A9" s="7">
        <f t="shared" si="10"/>
        <v>7</v>
      </c>
      <c r="B9" s="8">
        <f t="shared" si="0"/>
        <v>150</v>
      </c>
      <c r="C9" s="9">
        <f t="shared" si="1"/>
        <v>66.400000000000006</v>
      </c>
      <c r="D9" s="7">
        <f t="shared" si="11"/>
        <v>7</v>
      </c>
      <c r="E9" s="8">
        <f t="shared" si="2"/>
        <v>150</v>
      </c>
      <c r="F9" s="9">
        <f t="shared" si="3"/>
        <v>76.900000000000006</v>
      </c>
      <c r="G9" s="7">
        <f t="shared" si="12"/>
        <v>7</v>
      </c>
      <c r="H9" s="8">
        <f t="shared" si="4"/>
        <v>150</v>
      </c>
      <c r="I9" s="9">
        <f t="shared" si="5"/>
        <v>87.4</v>
      </c>
      <c r="J9" s="7">
        <f t="shared" si="13"/>
        <v>7</v>
      </c>
      <c r="K9" s="8">
        <f t="shared" si="6"/>
        <v>150</v>
      </c>
      <c r="L9" s="9">
        <f t="shared" si="7"/>
        <v>97.9</v>
      </c>
      <c r="M9" s="7">
        <f t="shared" si="14"/>
        <v>7</v>
      </c>
      <c r="N9" s="8">
        <f t="shared" si="8"/>
        <v>150</v>
      </c>
      <c r="O9" s="9">
        <f t="shared" si="9"/>
        <v>13.4</v>
      </c>
    </row>
    <row r="10" spans="1:15" x14ac:dyDescent="0.2">
      <c r="A10" s="7">
        <f t="shared" si="10"/>
        <v>8</v>
      </c>
      <c r="B10" s="8">
        <f t="shared" si="0"/>
        <v>175</v>
      </c>
      <c r="C10" s="9">
        <f t="shared" si="1"/>
        <v>66.3</v>
      </c>
      <c r="D10" s="7">
        <f t="shared" si="11"/>
        <v>8</v>
      </c>
      <c r="E10" s="8">
        <f t="shared" si="2"/>
        <v>175</v>
      </c>
      <c r="F10" s="9">
        <f t="shared" si="3"/>
        <v>76.8</v>
      </c>
      <c r="G10" s="7">
        <f t="shared" si="12"/>
        <v>8</v>
      </c>
      <c r="H10" s="8">
        <f t="shared" si="4"/>
        <v>175</v>
      </c>
      <c r="I10" s="9">
        <f t="shared" si="5"/>
        <v>87.3</v>
      </c>
      <c r="J10" s="7">
        <f t="shared" si="13"/>
        <v>8</v>
      </c>
      <c r="K10" s="8">
        <f t="shared" si="6"/>
        <v>175</v>
      </c>
      <c r="L10" s="9">
        <f t="shared" si="7"/>
        <v>97.8</v>
      </c>
      <c r="M10" s="7">
        <f t="shared" si="14"/>
        <v>8</v>
      </c>
      <c r="N10" s="8">
        <f t="shared" si="8"/>
        <v>175</v>
      </c>
      <c r="O10" s="9">
        <f t="shared" si="9"/>
        <v>13.4</v>
      </c>
    </row>
    <row r="11" spans="1:15" x14ac:dyDescent="0.2">
      <c r="A11" s="7">
        <f t="shared" si="10"/>
        <v>9</v>
      </c>
      <c r="B11" s="8">
        <f t="shared" si="0"/>
        <v>200</v>
      </c>
      <c r="C11" s="9">
        <f t="shared" si="1"/>
        <v>65.900000000000006</v>
      </c>
      <c r="D11" s="7">
        <f t="shared" si="11"/>
        <v>9</v>
      </c>
      <c r="E11" s="8">
        <f t="shared" si="2"/>
        <v>200</v>
      </c>
      <c r="F11" s="9">
        <f t="shared" si="3"/>
        <v>76.3</v>
      </c>
      <c r="G11" s="7">
        <f t="shared" si="12"/>
        <v>9</v>
      </c>
      <c r="H11" s="8">
        <f t="shared" si="4"/>
        <v>200</v>
      </c>
      <c r="I11" s="9">
        <f t="shared" si="5"/>
        <v>86.8</v>
      </c>
      <c r="J11" s="7">
        <f t="shared" si="13"/>
        <v>9</v>
      </c>
      <c r="K11" s="8">
        <f t="shared" si="6"/>
        <v>200</v>
      </c>
      <c r="L11" s="9">
        <f t="shared" si="7"/>
        <v>97.2</v>
      </c>
      <c r="M11" s="7">
        <f t="shared" si="14"/>
        <v>9</v>
      </c>
      <c r="N11" s="8">
        <f t="shared" si="8"/>
        <v>200</v>
      </c>
      <c r="O11" s="9">
        <f t="shared" si="9"/>
        <v>13.1</v>
      </c>
    </row>
    <row r="12" spans="1:15" x14ac:dyDescent="0.2">
      <c r="A12" s="7">
        <f t="shared" si="10"/>
        <v>10</v>
      </c>
      <c r="B12" s="8">
        <f t="shared" si="0"/>
        <v>225</v>
      </c>
      <c r="C12" s="9">
        <f t="shared" si="1"/>
        <v>65</v>
      </c>
      <c r="D12" s="7">
        <f t="shared" si="11"/>
        <v>10</v>
      </c>
      <c r="E12" s="8">
        <f t="shared" si="2"/>
        <v>225</v>
      </c>
      <c r="F12" s="9">
        <f t="shared" si="3"/>
        <v>75.400000000000006</v>
      </c>
      <c r="G12" s="7">
        <f t="shared" si="12"/>
        <v>10</v>
      </c>
      <c r="H12" s="8">
        <f t="shared" si="4"/>
        <v>225</v>
      </c>
      <c r="I12" s="9">
        <f t="shared" si="5"/>
        <v>85.8</v>
      </c>
      <c r="J12" s="7">
        <f t="shared" si="13"/>
        <v>10</v>
      </c>
      <c r="K12" s="8">
        <f t="shared" si="6"/>
        <v>225</v>
      </c>
      <c r="L12" s="9">
        <f t="shared" si="7"/>
        <v>96.2</v>
      </c>
      <c r="M12" s="7">
        <f t="shared" si="14"/>
        <v>10</v>
      </c>
      <c r="N12" s="8">
        <f t="shared" si="8"/>
        <v>225</v>
      </c>
      <c r="O12" s="9">
        <f t="shared" si="9"/>
        <v>12.7</v>
      </c>
    </row>
    <row r="13" spans="1:15" x14ac:dyDescent="0.2">
      <c r="A13" s="7">
        <f t="shared" si="10"/>
        <v>11</v>
      </c>
      <c r="B13" s="8">
        <f t="shared" si="0"/>
        <v>250</v>
      </c>
      <c r="C13" s="9">
        <f t="shared" si="1"/>
        <v>63.8</v>
      </c>
      <c r="D13" s="7">
        <f t="shared" si="11"/>
        <v>11</v>
      </c>
      <c r="E13" s="8">
        <f t="shared" si="2"/>
        <v>250</v>
      </c>
      <c r="F13" s="9">
        <f t="shared" si="3"/>
        <v>74.099999999999994</v>
      </c>
      <c r="G13" s="7">
        <f t="shared" si="12"/>
        <v>11</v>
      </c>
      <c r="H13" s="8">
        <f t="shared" si="4"/>
        <v>250</v>
      </c>
      <c r="I13" s="9">
        <f t="shared" si="5"/>
        <v>84.4</v>
      </c>
      <c r="J13" s="7">
        <f t="shared" si="13"/>
        <v>11</v>
      </c>
      <c r="K13" s="8">
        <f t="shared" si="6"/>
        <v>250</v>
      </c>
      <c r="L13" s="9">
        <f t="shared" si="7"/>
        <v>94.7</v>
      </c>
      <c r="M13" s="7">
        <f t="shared" si="14"/>
        <v>11</v>
      </c>
      <c r="N13" s="8">
        <f t="shared" si="8"/>
        <v>250</v>
      </c>
      <c r="O13" s="9">
        <f t="shared" si="9"/>
        <v>12</v>
      </c>
    </row>
    <row r="14" spans="1:15" x14ac:dyDescent="0.2">
      <c r="A14" s="7">
        <f t="shared" si="10"/>
        <v>12</v>
      </c>
      <c r="B14" s="8">
        <f t="shared" si="0"/>
        <v>275</v>
      </c>
      <c r="C14" s="9">
        <f t="shared" si="1"/>
        <v>62.4</v>
      </c>
      <c r="D14" s="7">
        <f t="shared" si="11"/>
        <v>12</v>
      </c>
      <c r="E14" s="8">
        <f t="shared" si="2"/>
        <v>275</v>
      </c>
      <c r="F14" s="9">
        <f t="shared" si="3"/>
        <v>72.599999999999994</v>
      </c>
      <c r="G14" s="7">
        <f t="shared" si="12"/>
        <v>12</v>
      </c>
      <c r="H14" s="8">
        <f t="shared" si="4"/>
        <v>275</v>
      </c>
      <c r="I14" s="9">
        <f t="shared" si="5"/>
        <v>82.8</v>
      </c>
      <c r="J14" s="7">
        <f t="shared" si="13"/>
        <v>12</v>
      </c>
      <c r="K14" s="8">
        <f t="shared" si="6"/>
        <v>275</v>
      </c>
      <c r="L14" s="9">
        <f t="shared" si="7"/>
        <v>93</v>
      </c>
      <c r="M14" s="7">
        <f t="shared" si="14"/>
        <v>12</v>
      </c>
      <c r="N14" s="8">
        <f t="shared" si="8"/>
        <v>275</v>
      </c>
      <c r="O14" s="9">
        <f t="shared" si="9"/>
        <v>11.3</v>
      </c>
    </row>
    <row r="15" spans="1:15" x14ac:dyDescent="0.2">
      <c r="A15" s="7">
        <f t="shared" si="10"/>
        <v>13</v>
      </c>
      <c r="B15" s="8">
        <f t="shared" si="0"/>
        <v>300</v>
      </c>
      <c r="C15" s="9">
        <f t="shared" si="1"/>
        <v>60.9</v>
      </c>
      <c r="D15" s="7">
        <f t="shared" si="11"/>
        <v>13</v>
      </c>
      <c r="E15" s="8">
        <f t="shared" si="2"/>
        <v>300</v>
      </c>
      <c r="F15" s="9">
        <f t="shared" si="3"/>
        <v>70.900000000000006</v>
      </c>
      <c r="G15" s="7">
        <f t="shared" si="12"/>
        <v>13</v>
      </c>
      <c r="H15" s="8">
        <f t="shared" si="4"/>
        <v>300</v>
      </c>
      <c r="I15" s="9">
        <f t="shared" si="5"/>
        <v>81</v>
      </c>
      <c r="J15" s="7">
        <f t="shared" si="13"/>
        <v>13</v>
      </c>
      <c r="K15" s="8">
        <f t="shared" si="6"/>
        <v>300</v>
      </c>
      <c r="L15" s="9">
        <f t="shared" si="7"/>
        <v>91.1</v>
      </c>
      <c r="M15" s="7">
        <f t="shared" si="14"/>
        <v>13</v>
      </c>
      <c r="N15" s="8">
        <f t="shared" si="8"/>
        <v>300</v>
      </c>
      <c r="O15" s="9">
        <f t="shared" si="9"/>
        <v>10.4</v>
      </c>
    </row>
    <row r="16" spans="1:15" x14ac:dyDescent="0.2">
      <c r="A16" s="7">
        <f t="shared" si="10"/>
        <v>14</v>
      </c>
      <c r="B16" s="8">
        <f t="shared" si="0"/>
        <v>325</v>
      </c>
      <c r="C16" s="9">
        <f t="shared" si="1"/>
        <v>59.2</v>
      </c>
      <c r="D16" s="7">
        <f t="shared" si="11"/>
        <v>14</v>
      </c>
      <c r="E16" s="8">
        <f t="shared" si="2"/>
        <v>325</v>
      </c>
      <c r="F16" s="9">
        <f t="shared" si="3"/>
        <v>69.2</v>
      </c>
      <c r="G16" s="7">
        <f t="shared" si="12"/>
        <v>14</v>
      </c>
      <c r="H16" s="8">
        <f t="shared" si="4"/>
        <v>325</v>
      </c>
      <c r="I16" s="9">
        <f t="shared" si="5"/>
        <v>79.099999999999994</v>
      </c>
      <c r="J16" s="7">
        <f t="shared" si="13"/>
        <v>14</v>
      </c>
      <c r="K16" s="8">
        <f t="shared" si="6"/>
        <v>325</v>
      </c>
      <c r="L16" s="9">
        <f t="shared" si="7"/>
        <v>89.1</v>
      </c>
      <c r="M16" s="7">
        <f t="shared" si="14"/>
        <v>14</v>
      </c>
      <c r="N16" s="8">
        <f t="shared" si="8"/>
        <v>325</v>
      </c>
      <c r="O16" s="9">
        <f t="shared" si="9"/>
        <v>9.6</v>
      </c>
    </row>
    <row r="17" spans="1:15" x14ac:dyDescent="0.2">
      <c r="A17" s="7">
        <f t="shared" si="10"/>
        <v>15</v>
      </c>
      <c r="B17" s="8">
        <f t="shared" si="0"/>
        <v>350</v>
      </c>
      <c r="C17" s="9">
        <f t="shared" si="1"/>
        <v>57.7</v>
      </c>
      <c r="D17" s="7">
        <f t="shared" si="11"/>
        <v>15</v>
      </c>
      <c r="E17" s="8">
        <f t="shared" si="2"/>
        <v>350</v>
      </c>
      <c r="F17" s="9">
        <f t="shared" si="3"/>
        <v>67.5</v>
      </c>
      <c r="G17" s="7">
        <f t="shared" si="12"/>
        <v>15</v>
      </c>
      <c r="H17" s="8">
        <f t="shared" si="4"/>
        <v>350</v>
      </c>
      <c r="I17" s="9">
        <f t="shared" si="5"/>
        <v>77.3</v>
      </c>
      <c r="J17" s="7">
        <f t="shared" si="13"/>
        <v>15</v>
      </c>
      <c r="K17" s="8">
        <f t="shared" si="6"/>
        <v>350</v>
      </c>
      <c r="L17" s="9">
        <f t="shared" si="7"/>
        <v>87.1</v>
      </c>
      <c r="M17" s="7">
        <f t="shared" si="14"/>
        <v>15</v>
      </c>
      <c r="N17" s="8">
        <f t="shared" si="8"/>
        <v>350</v>
      </c>
      <c r="O17" s="9">
        <f t="shared" si="9"/>
        <v>8.6999999999999993</v>
      </c>
    </row>
    <row r="18" spans="1:15" x14ac:dyDescent="0.2">
      <c r="A18" s="7">
        <f t="shared" si="10"/>
        <v>16</v>
      </c>
      <c r="B18" s="8">
        <f t="shared" si="0"/>
        <v>375</v>
      </c>
      <c r="C18" s="9">
        <f t="shared" si="1"/>
        <v>56.2</v>
      </c>
      <c r="D18" s="7">
        <f t="shared" si="11"/>
        <v>16</v>
      </c>
      <c r="E18" s="8">
        <f t="shared" si="2"/>
        <v>375</v>
      </c>
      <c r="F18" s="9">
        <f t="shared" si="3"/>
        <v>65.900000000000006</v>
      </c>
      <c r="G18" s="7">
        <f t="shared" si="12"/>
        <v>16</v>
      </c>
      <c r="H18" s="8">
        <f t="shared" si="4"/>
        <v>375</v>
      </c>
      <c r="I18" s="9">
        <f t="shared" si="5"/>
        <v>75.7</v>
      </c>
      <c r="J18" s="7">
        <f t="shared" si="13"/>
        <v>16</v>
      </c>
      <c r="K18" s="8">
        <f t="shared" si="6"/>
        <v>375</v>
      </c>
      <c r="L18" s="9">
        <f t="shared" si="7"/>
        <v>85.4</v>
      </c>
      <c r="M18" s="7">
        <f t="shared" si="14"/>
        <v>16</v>
      </c>
      <c r="N18" s="8">
        <f t="shared" si="8"/>
        <v>375</v>
      </c>
      <c r="O18" s="9">
        <f t="shared" si="9"/>
        <v>7.9</v>
      </c>
    </row>
    <row r="19" spans="1:15" x14ac:dyDescent="0.2">
      <c r="A19" s="7">
        <f>A18+1</f>
        <v>17</v>
      </c>
      <c r="B19" s="8">
        <f t="shared" si="0"/>
        <v>400</v>
      </c>
      <c r="C19" s="9">
        <f t="shared" si="1"/>
        <v>55</v>
      </c>
      <c r="D19" s="7">
        <f t="shared" ref="D19:D27" si="15">D18+1</f>
        <v>17</v>
      </c>
      <c r="E19" s="8">
        <f t="shared" si="2"/>
        <v>400</v>
      </c>
      <c r="F19" s="9">
        <f t="shared" si="3"/>
        <v>64.7</v>
      </c>
      <c r="G19" s="7">
        <f t="shared" ref="G19:G27" si="16">G18+1</f>
        <v>17</v>
      </c>
      <c r="H19" s="8">
        <f t="shared" si="4"/>
        <v>400</v>
      </c>
      <c r="I19" s="9">
        <f t="shared" si="5"/>
        <v>74.3</v>
      </c>
      <c r="J19" s="7">
        <f t="shared" ref="J19:J27" si="17">J18+1</f>
        <v>17</v>
      </c>
      <c r="K19" s="8">
        <f t="shared" si="6"/>
        <v>400</v>
      </c>
      <c r="L19" s="9">
        <f t="shared" si="7"/>
        <v>83.9</v>
      </c>
      <c r="M19" s="7">
        <f t="shared" ref="M19:M27" si="18">M18+1</f>
        <v>17</v>
      </c>
      <c r="N19" s="8">
        <f t="shared" si="8"/>
        <v>400</v>
      </c>
      <c r="O19" s="9">
        <f t="shared" si="9"/>
        <v>7.3</v>
      </c>
    </row>
    <row r="20" spans="1:15" x14ac:dyDescent="0.2">
      <c r="A20" s="7">
        <f t="shared" si="10"/>
        <v>18</v>
      </c>
      <c r="B20" s="8">
        <f t="shared" si="0"/>
        <v>425</v>
      </c>
      <c r="C20" s="9">
        <f t="shared" si="1"/>
        <v>54.1</v>
      </c>
      <c r="D20" s="7">
        <f t="shared" si="15"/>
        <v>18</v>
      </c>
      <c r="E20" s="8">
        <f t="shared" si="2"/>
        <v>425</v>
      </c>
      <c r="F20" s="9">
        <f t="shared" si="3"/>
        <v>63.7</v>
      </c>
      <c r="G20" s="7">
        <f t="shared" si="16"/>
        <v>18</v>
      </c>
      <c r="H20" s="8">
        <f t="shared" si="4"/>
        <v>425</v>
      </c>
      <c r="I20" s="9">
        <f t="shared" si="5"/>
        <v>73.2</v>
      </c>
      <c r="J20" s="7">
        <f t="shared" si="17"/>
        <v>18</v>
      </c>
      <c r="K20" s="8">
        <f t="shared" si="6"/>
        <v>425</v>
      </c>
      <c r="L20" s="9">
        <f t="shared" si="7"/>
        <v>82.8</v>
      </c>
      <c r="M20" s="7">
        <f t="shared" si="18"/>
        <v>18</v>
      </c>
      <c r="N20" s="8">
        <f t="shared" si="8"/>
        <v>425</v>
      </c>
      <c r="O20" s="9">
        <f t="shared" si="9"/>
        <v>6.8</v>
      </c>
    </row>
    <row r="21" spans="1:15" x14ac:dyDescent="0.2">
      <c r="A21" s="7">
        <f t="shared" si="10"/>
        <v>19</v>
      </c>
      <c r="B21" s="8">
        <f t="shared" si="0"/>
        <v>450</v>
      </c>
      <c r="C21" s="9">
        <f t="shared" si="1"/>
        <v>53.6</v>
      </c>
      <c r="D21" s="7">
        <f t="shared" si="15"/>
        <v>19</v>
      </c>
      <c r="E21" s="8">
        <f t="shared" si="2"/>
        <v>450</v>
      </c>
      <c r="F21" s="9">
        <f t="shared" si="3"/>
        <v>63.1</v>
      </c>
      <c r="G21" s="7">
        <f t="shared" si="16"/>
        <v>19</v>
      </c>
      <c r="H21" s="8">
        <f t="shared" si="4"/>
        <v>450</v>
      </c>
      <c r="I21" s="9">
        <f t="shared" si="5"/>
        <v>72.599999999999994</v>
      </c>
      <c r="J21" s="7">
        <f t="shared" si="17"/>
        <v>19</v>
      </c>
      <c r="K21" s="8">
        <f t="shared" si="6"/>
        <v>450</v>
      </c>
      <c r="L21" s="9">
        <f t="shared" si="7"/>
        <v>82.1</v>
      </c>
      <c r="M21" s="7">
        <f t="shared" si="18"/>
        <v>19</v>
      </c>
      <c r="N21" s="8">
        <f t="shared" si="8"/>
        <v>450</v>
      </c>
      <c r="O21" s="9">
        <f t="shared" si="9"/>
        <v>6.5</v>
      </c>
    </row>
    <row r="22" spans="1:15" x14ac:dyDescent="0.2">
      <c r="A22" s="7">
        <f t="shared" si="10"/>
        <v>20</v>
      </c>
      <c r="B22" s="8">
        <f t="shared" si="0"/>
        <v>475</v>
      </c>
      <c r="C22" s="9">
        <f t="shared" si="1"/>
        <v>53.5</v>
      </c>
      <c r="D22" s="7">
        <f t="shared" si="15"/>
        <v>20</v>
      </c>
      <c r="E22" s="8">
        <f t="shared" si="2"/>
        <v>475</v>
      </c>
      <c r="F22" s="9">
        <f t="shared" si="3"/>
        <v>63</v>
      </c>
      <c r="G22" s="7">
        <f t="shared" si="16"/>
        <v>20</v>
      </c>
      <c r="H22" s="8">
        <f t="shared" si="4"/>
        <v>475</v>
      </c>
      <c r="I22" s="9">
        <f t="shared" si="5"/>
        <v>72.5</v>
      </c>
      <c r="J22" s="7">
        <f t="shared" si="17"/>
        <v>20</v>
      </c>
      <c r="K22" s="8">
        <f t="shared" si="6"/>
        <v>475</v>
      </c>
      <c r="L22" s="9">
        <f t="shared" si="7"/>
        <v>82</v>
      </c>
      <c r="M22" s="7">
        <f t="shared" si="18"/>
        <v>20</v>
      </c>
      <c r="N22" s="8">
        <f t="shared" si="8"/>
        <v>475</v>
      </c>
      <c r="O22" s="9">
        <f t="shared" si="9"/>
        <v>6.5</v>
      </c>
    </row>
    <row r="23" spans="1:15" x14ac:dyDescent="0.2">
      <c r="A23" s="7">
        <f t="shared" si="10"/>
        <v>21</v>
      </c>
      <c r="B23" s="8">
        <f t="shared" si="0"/>
        <v>500</v>
      </c>
      <c r="C23" s="9">
        <f t="shared" si="1"/>
        <v>53.7</v>
      </c>
      <c r="D23" s="7">
        <f t="shared" si="15"/>
        <v>21</v>
      </c>
      <c r="E23" s="8">
        <f t="shared" si="2"/>
        <v>500</v>
      </c>
      <c r="F23" s="9">
        <f t="shared" si="3"/>
        <v>63.2</v>
      </c>
      <c r="G23" s="7">
        <f t="shared" si="16"/>
        <v>21</v>
      </c>
      <c r="H23" s="8">
        <f t="shared" si="4"/>
        <v>500</v>
      </c>
      <c r="I23" s="9">
        <f t="shared" si="5"/>
        <v>72.8</v>
      </c>
      <c r="J23" s="7">
        <f t="shared" si="17"/>
        <v>21</v>
      </c>
      <c r="K23" s="8">
        <f t="shared" si="6"/>
        <v>500</v>
      </c>
      <c r="L23" s="9">
        <f t="shared" si="7"/>
        <v>82.3</v>
      </c>
      <c r="M23" s="7">
        <f t="shared" si="18"/>
        <v>21</v>
      </c>
      <c r="N23" s="8">
        <f t="shared" si="8"/>
        <v>500</v>
      </c>
      <c r="O23" s="9">
        <f t="shared" si="9"/>
        <v>6.6</v>
      </c>
    </row>
    <row r="24" spans="1:15" x14ac:dyDescent="0.2">
      <c r="A24" s="7">
        <f t="shared" si="10"/>
        <v>22</v>
      </c>
      <c r="B24" s="8">
        <f t="shared" si="0"/>
        <v>525</v>
      </c>
      <c r="C24" s="9">
        <f t="shared" si="1"/>
        <v>54.4</v>
      </c>
      <c r="D24" s="7">
        <f t="shared" si="15"/>
        <v>22</v>
      </c>
      <c r="E24" s="8">
        <f t="shared" si="2"/>
        <v>525</v>
      </c>
      <c r="F24" s="9">
        <f t="shared" si="3"/>
        <v>63.9</v>
      </c>
      <c r="G24" s="7">
        <f t="shared" si="16"/>
        <v>22</v>
      </c>
      <c r="H24" s="8">
        <f t="shared" si="4"/>
        <v>525</v>
      </c>
      <c r="I24" s="9">
        <f t="shared" si="5"/>
        <v>73.5</v>
      </c>
      <c r="J24" s="7">
        <f t="shared" si="17"/>
        <v>22</v>
      </c>
      <c r="K24" s="8">
        <f t="shared" si="6"/>
        <v>525</v>
      </c>
      <c r="L24" s="9">
        <f t="shared" si="7"/>
        <v>83.1</v>
      </c>
      <c r="M24" s="7">
        <f t="shared" si="18"/>
        <v>22</v>
      </c>
      <c r="N24" s="8">
        <f t="shared" si="8"/>
        <v>525</v>
      </c>
      <c r="O24" s="9">
        <f t="shared" si="9"/>
        <v>6.9</v>
      </c>
    </row>
    <row r="25" spans="1:15" x14ac:dyDescent="0.2">
      <c r="A25" s="7">
        <f t="shared" si="10"/>
        <v>23</v>
      </c>
      <c r="B25" s="8">
        <f t="shared" si="0"/>
        <v>550</v>
      </c>
      <c r="C25" s="9">
        <f t="shared" si="1"/>
        <v>55.4</v>
      </c>
      <c r="D25" s="7">
        <f t="shared" si="15"/>
        <v>23</v>
      </c>
      <c r="E25" s="8">
        <f t="shared" si="2"/>
        <v>550</v>
      </c>
      <c r="F25" s="9">
        <f t="shared" si="3"/>
        <v>65</v>
      </c>
      <c r="G25" s="7">
        <f t="shared" si="16"/>
        <v>23</v>
      </c>
      <c r="H25" s="8">
        <f t="shared" si="4"/>
        <v>550</v>
      </c>
      <c r="I25" s="9">
        <f t="shared" si="5"/>
        <v>74.7</v>
      </c>
      <c r="J25" s="7">
        <f t="shared" si="17"/>
        <v>23</v>
      </c>
      <c r="K25" s="8">
        <f t="shared" si="6"/>
        <v>550</v>
      </c>
      <c r="L25" s="9">
        <f t="shared" si="7"/>
        <v>84.3</v>
      </c>
      <c r="M25" s="7">
        <f t="shared" si="18"/>
        <v>23</v>
      </c>
      <c r="N25" s="8">
        <f t="shared" si="8"/>
        <v>550</v>
      </c>
      <c r="O25" s="9">
        <f t="shared" si="9"/>
        <v>7.5</v>
      </c>
    </row>
    <row r="26" spans="1:15" x14ac:dyDescent="0.2">
      <c r="A26" s="7">
        <f t="shared" si="10"/>
        <v>24</v>
      </c>
      <c r="B26" s="8">
        <f t="shared" si="0"/>
        <v>575</v>
      </c>
      <c r="C26" s="9">
        <f t="shared" si="1"/>
        <v>56.6</v>
      </c>
      <c r="D26" s="7">
        <f t="shared" si="15"/>
        <v>24</v>
      </c>
      <c r="E26" s="8">
        <f t="shared" si="2"/>
        <v>575</v>
      </c>
      <c r="F26" s="9">
        <f t="shared" si="3"/>
        <v>66.400000000000006</v>
      </c>
      <c r="G26" s="7">
        <f t="shared" si="16"/>
        <v>24</v>
      </c>
      <c r="H26" s="8">
        <f t="shared" si="4"/>
        <v>575</v>
      </c>
      <c r="I26" s="9">
        <f t="shared" si="5"/>
        <v>76.099999999999994</v>
      </c>
      <c r="J26" s="7">
        <f t="shared" si="17"/>
        <v>24</v>
      </c>
      <c r="K26" s="8">
        <f t="shared" si="6"/>
        <v>575</v>
      </c>
      <c r="L26" s="9">
        <f t="shared" si="7"/>
        <v>85.9</v>
      </c>
      <c r="M26" s="7">
        <f t="shared" si="18"/>
        <v>24</v>
      </c>
      <c r="N26" s="8">
        <f t="shared" si="8"/>
        <v>575</v>
      </c>
      <c r="O26" s="9">
        <f t="shared" si="9"/>
        <v>8.1999999999999993</v>
      </c>
    </row>
    <row r="27" spans="1:15" x14ac:dyDescent="0.2">
      <c r="A27" s="10">
        <f t="shared" si="10"/>
        <v>25</v>
      </c>
      <c r="B27" s="8">
        <f t="shared" si="0"/>
        <v>600</v>
      </c>
      <c r="C27" s="9">
        <f t="shared" si="1"/>
        <v>58.1</v>
      </c>
      <c r="D27" s="10">
        <f t="shared" si="15"/>
        <v>25</v>
      </c>
      <c r="E27" s="8">
        <f t="shared" si="2"/>
        <v>600</v>
      </c>
      <c r="F27" s="9">
        <f t="shared" si="3"/>
        <v>68</v>
      </c>
      <c r="G27" s="10">
        <f t="shared" si="16"/>
        <v>25</v>
      </c>
      <c r="H27" s="8">
        <f t="shared" si="4"/>
        <v>600</v>
      </c>
      <c r="I27" s="9">
        <f t="shared" si="5"/>
        <v>77.900000000000006</v>
      </c>
      <c r="J27" s="10">
        <f t="shared" si="17"/>
        <v>25</v>
      </c>
      <c r="K27" s="8">
        <f t="shared" si="6"/>
        <v>600</v>
      </c>
      <c r="L27" s="9">
        <f t="shared" si="7"/>
        <v>87.7</v>
      </c>
      <c r="M27" s="10">
        <f t="shared" si="18"/>
        <v>25</v>
      </c>
      <c r="N27" s="8">
        <f t="shared" si="8"/>
        <v>600</v>
      </c>
      <c r="O27" s="9">
        <f t="shared" si="9"/>
        <v>9</v>
      </c>
    </row>
    <row r="28" spans="1:15" ht="13.5" thickBot="1" x14ac:dyDescent="0.25">
      <c r="A28" s="11"/>
      <c r="B28" s="12"/>
      <c r="C28" s="12"/>
      <c r="D28" s="11"/>
      <c r="E28" s="12"/>
      <c r="F28" s="12"/>
      <c r="G28" s="11"/>
      <c r="H28" s="12"/>
      <c r="I28" s="12"/>
      <c r="J28" s="11"/>
      <c r="K28" s="12"/>
      <c r="L28" s="12"/>
      <c r="M28" s="11"/>
      <c r="N28" s="12"/>
      <c r="O28" s="31"/>
    </row>
    <row r="29" spans="1:15" ht="13.5" thickTop="1" x14ac:dyDescent="0.2">
      <c r="A29" s="1" t="s">
        <v>4</v>
      </c>
      <c r="B29" s="2" t="s">
        <v>5</v>
      </c>
      <c r="C29" s="3" t="s">
        <v>6</v>
      </c>
      <c r="D29" s="1" t="s">
        <v>4</v>
      </c>
      <c r="E29" s="2" t="s">
        <v>5</v>
      </c>
      <c r="F29" s="3" t="s">
        <v>6</v>
      </c>
      <c r="G29" s="1" t="s">
        <v>4</v>
      </c>
      <c r="H29" s="2" t="s">
        <v>5</v>
      </c>
      <c r="I29" s="3" t="s">
        <v>6</v>
      </c>
      <c r="J29" s="1" t="s">
        <v>4</v>
      </c>
      <c r="K29" s="2" t="s">
        <v>5</v>
      </c>
      <c r="L29" s="3" t="s">
        <v>6</v>
      </c>
      <c r="M29" s="1" t="s">
        <v>4</v>
      </c>
      <c r="N29" s="2" t="s">
        <v>5</v>
      </c>
      <c r="O29" s="3" t="s">
        <v>6</v>
      </c>
    </row>
    <row r="30" spans="1:15" x14ac:dyDescent="0.2">
      <c r="A30" s="13">
        <v>1</v>
      </c>
      <c r="B30" s="14">
        <f>6+MID(B$1,4,1)/10+A30/2</f>
        <v>7.1</v>
      </c>
      <c r="C30" s="15">
        <f>10-MID(B$1,4,1)/10-A30/5</f>
        <v>9.2000000000000011</v>
      </c>
      <c r="D30" s="13">
        <v>1</v>
      </c>
      <c r="E30" s="14">
        <f>6+MID(E$1,4,1)/10+D30/2</f>
        <v>7.2</v>
      </c>
      <c r="F30" s="15">
        <f>10-MID(E$1,4,1)/10-D30/5</f>
        <v>9.1000000000000014</v>
      </c>
      <c r="G30" s="13">
        <v>1</v>
      </c>
      <c r="H30" s="14">
        <f>6+MID(H$1,4,1)/10+G30/2</f>
        <v>7.3</v>
      </c>
      <c r="I30" s="15">
        <f>10-MID(H$1,4,1)/10-G30/5</f>
        <v>9</v>
      </c>
      <c r="J30" s="13">
        <v>1</v>
      </c>
      <c r="K30" s="14">
        <f>6+MID(K$1,4,1)/10+J30/2</f>
        <v>7.4</v>
      </c>
      <c r="L30" s="15">
        <f>10-MID(K$1,4,1)/10-J30/5</f>
        <v>8.9</v>
      </c>
      <c r="M30" s="13">
        <v>1</v>
      </c>
      <c r="N30" s="14">
        <f>6+MID(N$1,4,1)/10+M30/2</f>
        <v>6.5</v>
      </c>
      <c r="O30" s="15">
        <f>10-MID(N$1,4,1)/10-M30/5</f>
        <v>9.8000000000000007</v>
      </c>
    </row>
    <row r="31" spans="1:15" x14ac:dyDescent="0.2">
      <c r="A31" s="13">
        <v>2</v>
      </c>
      <c r="B31" s="14">
        <f>6+MID(B$1,4,1)/10+A31/2</f>
        <v>7.6</v>
      </c>
      <c r="C31" s="15">
        <f>10-MID(B$1,4,1)/10-A31/5</f>
        <v>9</v>
      </c>
      <c r="D31" s="13">
        <v>2</v>
      </c>
      <c r="E31" s="14">
        <f>6+MID(E$1,4,1)/10+D31/2</f>
        <v>7.7</v>
      </c>
      <c r="F31" s="15">
        <f>10-MID(E$1,4,1)/10-D31/5</f>
        <v>8.9</v>
      </c>
      <c r="G31" s="13">
        <v>2</v>
      </c>
      <c r="H31" s="14">
        <f>6+MID(H$1,4,1)/10+G31/2</f>
        <v>7.8</v>
      </c>
      <c r="I31" s="15">
        <f>10-MID(H$1,4,1)/10-G31/5</f>
        <v>8.7999999999999989</v>
      </c>
      <c r="J31" s="13">
        <v>2</v>
      </c>
      <c r="K31" s="14">
        <f>6+MID(K$1,4,1)/10+J31/2</f>
        <v>7.9</v>
      </c>
      <c r="L31" s="15">
        <f>10-MID(K$1,4,1)/10-J31/5</f>
        <v>8.6999999999999993</v>
      </c>
      <c r="M31" s="13">
        <v>2</v>
      </c>
      <c r="N31" s="14">
        <f>6+MID(N$1,4,1)/10+M31/2</f>
        <v>7</v>
      </c>
      <c r="O31" s="15">
        <f>10-MID(N$1,4,1)/10-M31/5</f>
        <v>9.6</v>
      </c>
    </row>
    <row r="32" spans="1:15" x14ac:dyDescent="0.2">
      <c r="A32" s="13">
        <v>3</v>
      </c>
      <c r="B32" s="14">
        <f>6+MID(B$1,4,1)/10+A32/2</f>
        <v>8.1</v>
      </c>
      <c r="C32" s="15">
        <f>10-MID(B$1,4,1)/10-A32/5</f>
        <v>8.8000000000000007</v>
      </c>
      <c r="D32" s="13">
        <v>3</v>
      </c>
      <c r="E32" s="14">
        <f>6+MID(E$1,4,1)/10+D32/2</f>
        <v>8.1999999999999993</v>
      </c>
      <c r="F32" s="15">
        <f>10-MID(E$1,4,1)/10-D32/5</f>
        <v>8.7000000000000011</v>
      </c>
      <c r="G32" s="13">
        <v>3</v>
      </c>
      <c r="H32" s="14">
        <f>6+MID(H$1,4,1)/10+G32/2</f>
        <v>8.3000000000000007</v>
      </c>
      <c r="I32" s="15">
        <f>10-MID(H$1,4,1)/10-G32/5</f>
        <v>8.6</v>
      </c>
      <c r="J32" s="13">
        <v>3</v>
      </c>
      <c r="K32" s="14">
        <f>6+MID(K$1,4,1)/10+J32/2</f>
        <v>8.4</v>
      </c>
      <c r="L32" s="15">
        <f>10-MID(K$1,4,1)/10-J32/5</f>
        <v>8.5</v>
      </c>
      <c r="M32" s="13">
        <v>3</v>
      </c>
      <c r="N32" s="14">
        <f>6+MID(N$1,4,1)/10+M32/2</f>
        <v>7.5</v>
      </c>
      <c r="O32" s="15">
        <f>10-MID(N$1,4,1)/10-M32/5</f>
        <v>9.4</v>
      </c>
    </row>
    <row r="33" spans="1:15" ht="13.5" thickBot="1" x14ac:dyDescent="0.25">
      <c r="A33" s="34">
        <v>4</v>
      </c>
      <c r="B33" s="35">
        <f>6+MID(B$1,4,1)/10+A33/2</f>
        <v>8.6</v>
      </c>
      <c r="C33" s="36">
        <f>10-MID(B$1,4,1)/10-A33/5</f>
        <v>8.6</v>
      </c>
      <c r="D33" s="34">
        <v>4</v>
      </c>
      <c r="E33" s="35">
        <f>6+MID(E$1,4,1)/10+D33/2</f>
        <v>8.6999999999999993</v>
      </c>
      <c r="F33" s="36">
        <f>10-MID(E$1,4,1)/10-D33/5</f>
        <v>8.5</v>
      </c>
      <c r="G33" s="34">
        <v>4</v>
      </c>
      <c r="H33" s="35">
        <f>6+MID(H$1,4,1)/10+G33/2</f>
        <v>8.8000000000000007</v>
      </c>
      <c r="I33" s="36">
        <f>10-MID(H$1,4,1)/10-G33/5</f>
        <v>8.3999999999999986</v>
      </c>
      <c r="J33" s="34">
        <v>4</v>
      </c>
      <c r="K33" s="35">
        <f>6+MID(K$1,4,1)/10+J33/2</f>
        <v>8.9</v>
      </c>
      <c r="L33" s="36">
        <f>10-MID(K$1,4,1)/10-J33/5</f>
        <v>8.2999999999999989</v>
      </c>
      <c r="M33" s="34">
        <v>4</v>
      </c>
      <c r="N33" s="35">
        <f>6+MID(N$1,4,1)/10+M33/2</f>
        <v>8</v>
      </c>
      <c r="O33" s="36">
        <f>10-MID(N$1,4,1)/10-M33/5</f>
        <v>9.1999999999999993</v>
      </c>
    </row>
    <row r="34" spans="1:15" ht="14.25" thickTop="1" thickBot="1" x14ac:dyDescent="0.25">
      <c r="A34" s="37"/>
      <c r="B34" s="38"/>
      <c r="C34" s="39"/>
      <c r="D34" s="37"/>
      <c r="E34" s="38"/>
      <c r="F34" s="39"/>
      <c r="G34" s="37"/>
      <c r="H34" s="38"/>
      <c r="I34" s="39"/>
      <c r="J34" s="37"/>
      <c r="K34" s="38"/>
      <c r="L34" s="39"/>
      <c r="M34" s="37"/>
      <c r="N34" s="38"/>
      <c r="O34" s="39"/>
    </row>
    <row r="35" spans="1:15" ht="13.5" thickTop="1" x14ac:dyDescent="0.2">
      <c r="A35" s="10" t="s">
        <v>7</v>
      </c>
      <c r="B35" s="32" t="s">
        <v>8</v>
      </c>
      <c r="C35" s="33" t="s">
        <v>9</v>
      </c>
      <c r="D35" s="10" t="s">
        <v>7</v>
      </c>
      <c r="E35" s="32" t="s">
        <v>8</v>
      </c>
      <c r="F35" s="33" t="s">
        <v>9</v>
      </c>
      <c r="G35" s="10" t="s">
        <v>7</v>
      </c>
      <c r="H35" s="32" t="s">
        <v>8</v>
      </c>
      <c r="I35" s="33" t="s">
        <v>9</v>
      </c>
      <c r="J35" s="10" t="s">
        <v>7</v>
      </c>
      <c r="K35" s="32" t="s">
        <v>8</v>
      </c>
      <c r="L35" s="33" t="s">
        <v>9</v>
      </c>
      <c r="M35" s="10" t="s">
        <v>7</v>
      </c>
      <c r="N35" s="32" t="s">
        <v>8</v>
      </c>
      <c r="O35" s="33" t="s">
        <v>9</v>
      </c>
    </row>
    <row r="36" spans="1:15" x14ac:dyDescent="0.2">
      <c r="A36" s="13" t="s">
        <v>10</v>
      </c>
      <c r="B36" s="16">
        <f>INT(MID(B1,3,1)/2)*0.25+0.5</f>
        <v>0.5</v>
      </c>
      <c r="C36" s="15">
        <f>INT(MID(B1,3,1)/2)*0.25+1</f>
        <v>1</v>
      </c>
      <c r="D36" s="13" t="s">
        <v>10</v>
      </c>
      <c r="E36" s="16">
        <f>INT(MID(E1,3,1)/2)*0.25+0.5</f>
        <v>0.5</v>
      </c>
      <c r="F36" s="15">
        <f>INT(MID(E1,3,1)/2)*0.25+1</f>
        <v>1</v>
      </c>
      <c r="G36" s="13" t="s">
        <v>10</v>
      </c>
      <c r="H36" s="16">
        <f>INT(MID(H1,3,1)/2)*0.25+0.5</f>
        <v>0.5</v>
      </c>
      <c r="I36" s="15">
        <f>INT(MID(H1,3,1)/2)*0.25+1</f>
        <v>1</v>
      </c>
      <c r="J36" s="13" t="s">
        <v>10</v>
      </c>
      <c r="K36" s="16">
        <f>INT(MID(K1,3,1)/2)*0.25+0.5</f>
        <v>0.5</v>
      </c>
      <c r="L36" s="15">
        <f>INT(MID(K1,3,1)/2)*0.25+1</f>
        <v>1</v>
      </c>
      <c r="M36" s="13" t="s">
        <v>10</v>
      </c>
      <c r="N36" s="16">
        <f>INT(MID(N1,3,1)/2)*0.25+0.5</f>
        <v>0.5</v>
      </c>
      <c r="O36" s="15">
        <f>INT(MID(N1,3,1)/2)*0.25+1</f>
        <v>1</v>
      </c>
    </row>
    <row r="37" spans="1:15" x14ac:dyDescent="0.2">
      <c r="A37" s="17" t="s">
        <v>11</v>
      </c>
      <c r="B37" s="18" t="s">
        <v>12</v>
      </c>
      <c r="C37" s="19">
        <f>0.3-INT(MID(B1,3,1)/2)*0.05</f>
        <v>0.3</v>
      </c>
      <c r="D37" s="17" t="s">
        <v>11</v>
      </c>
      <c r="E37" s="18" t="s">
        <v>12</v>
      </c>
      <c r="F37" s="19">
        <f>0.3-INT(MID(E1,3,1)/2)*0.05</f>
        <v>0.3</v>
      </c>
      <c r="G37" s="17" t="s">
        <v>11</v>
      </c>
      <c r="H37" s="18" t="s">
        <v>12</v>
      </c>
      <c r="I37" s="19">
        <f>0.3-INT(MID(H1,3,1)/2)*0.05</f>
        <v>0.3</v>
      </c>
      <c r="J37" s="17" t="s">
        <v>11</v>
      </c>
      <c r="K37" s="18" t="s">
        <v>12</v>
      </c>
      <c r="L37" s="19">
        <f>0.3-INT(MID(K1,3,1)/2)*0.05</f>
        <v>0.3</v>
      </c>
      <c r="M37" s="17" t="s">
        <v>11</v>
      </c>
      <c r="N37" s="18" t="s">
        <v>12</v>
      </c>
      <c r="O37" s="19">
        <f>0.3-INT(MID(N1,3,1)/2)*0.05</f>
        <v>0.3</v>
      </c>
    </row>
    <row r="38" spans="1:15" x14ac:dyDescent="0.2">
      <c r="A38" s="17" t="s">
        <v>13</v>
      </c>
      <c r="B38" s="20" t="s">
        <v>12</v>
      </c>
      <c r="C38" s="19">
        <f>0.04-INT(MID(B1,3,1)/2)*0.01</f>
        <v>0.04</v>
      </c>
      <c r="D38" s="17" t="s">
        <v>13</v>
      </c>
      <c r="E38" s="20" t="s">
        <v>12</v>
      </c>
      <c r="F38" s="19">
        <f>0.04-INT(MID(E1,3,1)/2)*0.01</f>
        <v>0.04</v>
      </c>
      <c r="G38" s="17" t="s">
        <v>13</v>
      </c>
      <c r="H38" s="20" t="s">
        <v>12</v>
      </c>
      <c r="I38" s="19">
        <f>0.04-INT(MID(H1,3,1)/2)*0.01</f>
        <v>0.04</v>
      </c>
      <c r="J38" s="17" t="s">
        <v>13</v>
      </c>
      <c r="K38" s="20" t="s">
        <v>12</v>
      </c>
      <c r="L38" s="19">
        <f>0.04-INT(MID(K1,3,1)/2)*0.01</f>
        <v>0.04</v>
      </c>
      <c r="M38" s="17" t="s">
        <v>13</v>
      </c>
      <c r="N38" s="20" t="s">
        <v>12</v>
      </c>
      <c r="O38" s="19">
        <f>0.04-INT(MID(N1,3,1)/2)*0.01</f>
        <v>0.04</v>
      </c>
    </row>
    <row r="39" spans="1:15" x14ac:dyDescent="0.2">
      <c r="A39" s="21" t="s">
        <v>14</v>
      </c>
      <c r="B39" s="22" t="s">
        <v>15</v>
      </c>
      <c r="C39" s="23" t="s">
        <v>16</v>
      </c>
      <c r="D39" s="21" t="s">
        <v>14</v>
      </c>
      <c r="E39" s="22" t="s">
        <v>15</v>
      </c>
      <c r="F39" s="23" t="s">
        <v>16</v>
      </c>
      <c r="G39" s="21" t="s">
        <v>14</v>
      </c>
      <c r="H39" s="22" t="s">
        <v>15</v>
      </c>
      <c r="I39" s="23" t="s">
        <v>16</v>
      </c>
      <c r="J39" s="21" t="s">
        <v>14</v>
      </c>
      <c r="K39" s="22" t="s">
        <v>15</v>
      </c>
      <c r="L39" s="23" t="s">
        <v>16</v>
      </c>
      <c r="M39" s="21" t="s">
        <v>14</v>
      </c>
      <c r="N39" s="22" t="s">
        <v>15</v>
      </c>
      <c r="O39" s="23" t="s">
        <v>16</v>
      </c>
    </row>
    <row r="40" spans="1:15" x14ac:dyDescent="0.2">
      <c r="A40" s="24"/>
      <c r="B40" s="25">
        <v>0.6</v>
      </c>
      <c r="C40" s="26"/>
      <c r="D40" s="24"/>
      <c r="E40" s="25">
        <v>0.6</v>
      </c>
      <c r="F40" s="26"/>
      <c r="G40" s="24"/>
      <c r="H40" s="25">
        <v>0.6</v>
      </c>
      <c r="I40" s="26"/>
      <c r="J40" s="24"/>
      <c r="K40" s="25">
        <v>0.6</v>
      </c>
      <c r="L40" s="26"/>
      <c r="M40" s="24"/>
      <c r="N40" s="25">
        <v>0.6</v>
      </c>
      <c r="O40" s="26"/>
    </row>
    <row r="41" spans="1:15" x14ac:dyDescent="0.2">
      <c r="A41" s="24"/>
      <c r="B41" s="27"/>
      <c r="C41" s="26"/>
      <c r="D41" s="24"/>
      <c r="E41" s="27"/>
      <c r="F41" s="26"/>
      <c r="G41" s="24"/>
      <c r="H41" s="27"/>
      <c r="I41" s="26"/>
      <c r="J41" s="24"/>
      <c r="K41" s="27"/>
      <c r="L41" s="26"/>
      <c r="M41" s="24"/>
      <c r="N41" s="27"/>
      <c r="O41" s="26"/>
    </row>
    <row r="42" spans="1:15" x14ac:dyDescent="0.2">
      <c r="A42" s="24"/>
      <c r="B42" s="25">
        <v>0.4</v>
      </c>
      <c r="C42" s="26"/>
      <c r="D42" s="24"/>
      <c r="E42" s="25">
        <v>0.4</v>
      </c>
      <c r="F42" s="26"/>
      <c r="G42" s="24"/>
      <c r="H42" s="25">
        <v>0.4</v>
      </c>
      <c r="I42" s="26"/>
      <c r="J42" s="24"/>
      <c r="K42" s="25">
        <v>0.4</v>
      </c>
      <c r="L42" s="26"/>
      <c r="M42" s="24"/>
      <c r="N42" s="25">
        <v>0.4</v>
      </c>
      <c r="O42" s="26"/>
    </row>
    <row r="43" spans="1:15" x14ac:dyDescent="0.2">
      <c r="A43" s="24"/>
      <c r="B43" s="27"/>
      <c r="C43" s="26"/>
      <c r="D43" s="24"/>
      <c r="E43" s="27"/>
      <c r="F43" s="26"/>
      <c r="G43" s="24"/>
      <c r="H43" s="27"/>
      <c r="I43" s="26"/>
      <c r="J43" s="24"/>
      <c r="K43" s="27"/>
      <c r="L43" s="26"/>
      <c r="M43" s="24"/>
      <c r="N43" s="27"/>
      <c r="O43" s="26"/>
    </row>
    <row r="44" spans="1:15" x14ac:dyDescent="0.2">
      <c r="A44" s="24" t="s">
        <v>17</v>
      </c>
      <c r="B44" s="27"/>
      <c r="C44" s="26"/>
      <c r="D44" s="24"/>
      <c r="E44" s="27"/>
      <c r="F44" s="26"/>
      <c r="G44" s="24" t="s">
        <v>17</v>
      </c>
      <c r="H44" s="27"/>
      <c r="I44" s="26"/>
      <c r="J44" s="24" t="s">
        <v>17</v>
      </c>
      <c r="K44" s="27"/>
      <c r="L44" s="26"/>
      <c r="M44" s="24" t="s">
        <v>17</v>
      </c>
      <c r="N44" s="27"/>
      <c r="O44" s="26"/>
    </row>
    <row r="45" spans="1:15" ht="13.5" thickBot="1" x14ac:dyDescent="0.25">
      <c r="A45" s="28"/>
      <c r="B45" s="29" t="s">
        <v>18</v>
      </c>
      <c r="C45" s="30"/>
      <c r="D45" s="28"/>
      <c r="E45" s="29" t="s">
        <v>18</v>
      </c>
      <c r="F45" s="30"/>
      <c r="G45" s="28"/>
      <c r="H45" s="29" t="s">
        <v>18</v>
      </c>
      <c r="I45" s="30"/>
      <c r="J45" s="28"/>
      <c r="K45" s="29" t="s">
        <v>18</v>
      </c>
      <c r="L45" s="30"/>
      <c r="M45" s="28"/>
      <c r="N45" s="29" t="s">
        <v>18</v>
      </c>
      <c r="O45" s="30"/>
    </row>
    <row r="46" spans="1:15" ht="13.5" thickTop="1" x14ac:dyDescent="0.2"/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Sayfa1!Yazdırma_Alanı</vt:lpstr>
    </vt:vector>
  </TitlesOfParts>
  <Company>YTU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</dc:creator>
  <cp:lastModifiedBy>PRO2000</cp:lastModifiedBy>
  <cp:lastPrinted>2010-10-27T11:42:02Z</cp:lastPrinted>
  <dcterms:created xsi:type="dcterms:W3CDTF">1999-10-19T12:06:14Z</dcterms:created>
  <dcterms:modified xsi:type="dcterms:W3CDTF">2020-02-26T11:41:59Z</dcterms:modified>
</cp:coreProperties>
</file>